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MUNE\Desktop\"/>
    </mc:Choice>
  </mc:AlternateContent>
  <workbookProtection workbookPassword="C99D" lockStructure="1"/>
  <bookViews>
    <workbookView xWindow="480" yWindow="120" windowWidth="11355" windowHeight="8700" firstSheet="6" activeTab="8"/>
  </bookViews>
  <sheets>
    <sheet name="SEZIONE 1" sheetId="3" r:id="rId1"/>
    <sheet name="SEZIONE 2" sheetId="9" r:id="rId2"/>
    <sheet name="SEZIONE 3" sheetId="10" r:id="rId3"/>
    <sheet name="SEZIONE 4" sheetId="11" r:id="rId4"/>
    <sheet name="SEZIONE 5" sheetId="12" r:id="rId5"/>
    <sheet name="SEZIONE 6" sheetId="13" r:id="rId6"/>
    <sheet name="ELETTI" sheetId="16" r:id="rId7"/>
    <sheet name="CIFRE ELETTORALI" sheetId="17" r:id="rId8"/>
    <sheet name="TOT GENERALE" sheetId="8" r:id="rId9"/>
    <sheet name="Tab AFFLUSSO" sheetId="14" r:id="rId10"/>
    <sheet name="RIPARTIZIONE SEGGI" sheetId="15" r:id="rId11"/>
  </sheets>
  <definedNames>
    <definedName name="_xlnm.Print_Area" localSheetId="6">ELETTI!$A$1:$E$28</definedName>
    <definedName name="_xlnm.Print_Area" localSheetId="0">'SEZIONE 1'!#REF!</definedName>
    <definedName name="_xlnm.Print_Area" localSheetId="1">'SEZIONE 2'!#REF!</definedName>
    <definedName name="_xlnm.Print_Area" localSheetId="2">'SEZIONE 3'!#REF!</definedName>
    <definedName name="_xlnm.Print_Area" localSheetId="3">'SEZIONE 4'!#REF!</definedName>
    <definedName name="_xlnm.Print_Area" localSheetId="4">'SEZIONE 5'!#REF!</definedName>
    <definedName name="_xlnm.Print_Area" localSheetId="5">'SEZIONE 6'!#REF!</definedName>
    <definedName name="_xlnm.Print_Area" localSheetId="9">'Tab AFFLUSSO'!$A$1:$J$33</definedName>
    <definedName name="_xlnm.Print_Area" localSheetId="8">'TOT GENERALE'!$A$1:$AA$36</definedName>
  </definedNames>
  <calcPr calcId="162913"/>
</workbook>
</file>

<file path=xl/calcChain.xml><?xml version="1.0" encoding="utf-8"?>
<calcChain xmlns="http://schemas.openxmlformats.org/spreadsheetml/2006/main">
  <c r="AA12" i="8" l="1"/>
  <c r="R12" i="8"/>
  <c r="I12" i="8"/>
  <c r="I32" i="8" l="1"/>
  <c r="Q13" i="8"/>
  <c r="R13" i="8" s="1"/>
  <c r="I35" i="8"/>
  <c r="I34" i="8"/>
  <c r="I33" i="8"/>
  <c r="AA24" i="8"/>
  <c r="AA23" i="8"/>
  <c r="AA22" i="8"/>
  <c r="AA21" i="8"/>
  <c r="AA20" i="8"/>
  <c r="AA19" i="8"/>
  <c r="AA18" i="8"/>
  <c r="AA17" i="8"/>
  <c r="AA16" i="8"/>
  <c r="AA15" i="8"/>
  <c r="AA14" i="8"/>
  <c r="AA13" i="8"/>
  <c r="R24" i="8"/>
  <c r="R23" i="8"/>
  <c r="R22" i="8"/>
  <c r="R21" i="8"/>
  <c r="R20" i="8"/>
  <c r="R19" i="8"/>
  <c r="R18" i="8"/>
  <c r="R17" i="8"/>
  <c r="R16" i="8"/>
  <c r="R15" i="8"/>
  <c r="R14" i="8"/>
  <c r="I24" i="8"/>
  <c r="I23" i="8"/>
  <c r="I22" i="8"/>
  <c r="I21" i="8"/>
  <c r="I20" i="8"/>
  <c r="I19" i="8"/>
  <c r="I18" i="8"/>
  <c r="I17" i="8"/>
  <c r="I16" i="8"/>
  <c r="I15" i="8"/>
  <c r="I14" i="8"/>
  <c r="I13" i="8"/>
  <c r="L18" i="17"/>
  <c r="K2" i="17"/>
  <c r="K3" i="17"/>
  <c r="K4" i="17"/>
  <c r="K5" i="17"/>
  <c r="K6" i="17"/>
  <c r="K7" i="17"/>
  <c r="K8" i="17"/>
  <c r="K9" i="17"/>
  <c r="K10" i="17"/>
  <c r="K11" i="17"/>
  <c r="K12" i="17"/>
  <c r="K13" i="17"/>
  <c r="K14" i="17"/>
  <c r="K15" i="17"/>
  <c r="K16" i="17"/>
  <c r="K17" i="17"/>
  <c r="H18" i="17"/>
  <c r="G2" i="17"/>
  <c r="G3" i="17"/>
  <c r="G4" i="17"/>
  <c r="G5" i="17"/>
  <c r="G6" i="17"/>
  <c r="G7" i="17"/>
  <c r="G8" i="17"/>
  <c r="G9" i="17"/>
  <c r="G10" i="17"/>
  <c r="G11" i="17"/>
  <c r="G12" i="17"/>
  <c r="G13" i="17"/>
  <c r="G14" i="17"/>
  <c r="G15" i="17"/>
  <c r="G16" i="17"/>
  <c r="G17" i="17"/>
  <c r="D18" i="17"/>
  <c r="C2" i="17"/>
  <c r="C3" i="17"/>
  <c r="C4" i="17"/>
  <c r="C5" i="17"/>
  <c r="C6" i="17"/>
  <c r="C7" i="17"/>
  <c r="C8" i="17"/>
  <c r="C9" i="17"/>
  <c r="C10" i="17"/>
  <c r="C11" i="17"/>
  <c r="C12" i="17"/>
  <c r="C13" i="17"/>
  <c r="C14" i="17"/>
  <c r="C15" i="17"/>
  <c r="C16" i="17"/>
  <c r="C17" i="17"/>
  <c r="A3" i="17"/>
  <c r="A4" i="17"/>
  <c r="A5" i="17"/>
  <c r="A6" i="17"/>
  <c r="A7" i="17"/>
  <c r="A8" i="17"/>
  <c r="A9" i="17"/>
  <c r="A10" i="17"/>
  <c r="A11" i="17"/>
  <c r="A12" i="17"/>
  <c r="A13" i="17"/>
  <c r="A14" i="17"/>
  <c r="A15" i="17"/>
  <c r="A16" i="17"/>
  <c r="A17" i="17"/>
  <c r="A14" i="16"/>
  <c r="A15" i="16"/>
  <c r="A16" i="16"/>
  <c r="A17" i="16"/>
  <c r="A18" i="16"/>
  <c r="A19" i="16"/>
  <c r="A20" i="16"/>
  <c r="A21" i="16"/>
  <c r="A22" i="16"/>
  <c r="A23" i="16"/>
  <c r="A24" i="16"/>
  <c r="A25" i="16"/>
  <c r="A26" i="16"/>
  <c r="A27" i="16"/>
  <c r="A28" i="16"/>
  <c r="W8" i="8"/>
  <c r="N8" i="8"/>
  <c r="E8" i="8"/>
  <c r="P25" i="8"/>
  <c r="Q25" i="8"/>
  <c r="R25" i="8"/>
  <c r="P26" i="8"/>
  <c r="Q26" i="8"/>
  <c r="R26" i="8" s="1"/>
  <c r="P27" i="8"/>
  <c r="Q27" i="8"/>
  <c r="R27" i="8" s="1"/>
  <c r="P28" i="8"/>
  <c r="R28" i="8"/>
  <c r="G25" i="8"/>
  <c r="H25" i="8"/>
  <c r="I25" i="8" s="1"/>
  <c r="G27" i="8"/>
  <c r="H27" i="8"/>
  <c r="G28" i="8"/>
  <c r="I28" i="8" s="1"/>
  <c r="H26" i="8"/>
  <c r="I26" i="8" s="1"/>
  <c r="H14" i="14"/>
  <c r="H18" i="14"/>
  <c r="H13" i="14"/>
  <c r="H20" i="14"/>
  <c r="H25" i="14"/>
  <c r="I27" i="15"/>
  <c r="I22" i="15"/>
  <c r="E9" i="15"/>
  <c r="E10" i="15"/>
  <c r="E11" i="15"/>
  <c r="E12" i="15"/>
  <c r="E13" i="15"/>
  <c r="E14" i="15"/>
  <c r="E15" i="15"/>
  <c r="E16" i="15"/>
  <c r="E17" i="15"/>
  <c r="E18" i="15"/>
  <c r="E19" i="15"/>
  <c r="D9" i="15"/>
  <c r="D10" i="15"/>
  <c r="D11" i="15"/>
  <c r="D12" i="15"/>
  <c r="D13" i="15"/>
  <c r="D14" i="15"/>
  <c r="D15" i="15"/>
  <c r="D16" i="15"/>
  <c r="D17" i="15"/>
  <c r="D18" i="15"/>
  <c r="D19" i="15"/>
  <c r="C9" i="15"/>
  <c r="C10" i="15"/>
  <c r="C11" i="15"/>
  <c r="C12" i="15"/>
  <c r="C13" i="15"/>
  <c r="C14" i="15"/>
  <c r="C15" i="15"/>
  <c r="C16" i="15"/>
  <c r="C17" i="15"/>
  <c r="C18" i="15"/>
  <c r="C19" i="15"/>
  <c r="B9" i="15"/>
  <c r="B10" i="15"/>
  <c r="B11" i="15"/>
  <c r="B12" i="15"/>
  <c r="B13" i="15"/>
  <c r="B14" i="15"/>
  <c r="B15" i="15"/>
  <c r="B16" i="15"/>
  <c r="B17" i="15"/>
  <c r="B18" i="15"/>
  <c r="B19" i="15"/>
  <c r="B3" i="15"/>
  <c r="D3" i="15"/>
  <c r="F3" i="15"/>
  <c r="I3" i="15"/>
  <c r="B51" i="14"/>
  <c r="B50" i="14"/>
  <c r="B48" i="14"/>
  <c r="H41" i="14"/>
  <c r="B33" i="14"/>
  <c r="H39" i="14"/>
  <c r="D20" i="14"/>
  <c r="D38" i="14"/>
  <c r="D25" i="14"/>
  <c r="C20" i="14"/>
  <c r="C38" i="14"/>
  <c r="C25" i="14"/>
  <c r="B20" i="14"/>
  <c r="B38" i="14"/>
  <c r="B25" i="14"/>
  <c r="N33" i="14"/>
  <c r="N34" i="14"/>
  <c r="H15" i="14"/>
  <c r="H16" i="14"/>
  <c r="H17" i="14"/>
  <c r="M20" i="14"/>
  <c r="M22" i="14"/>
  <c r="G20" i="14"/>
  <c r="F20" i="14"/>
  <c r="G30" i="13"/>
  <c r="L30" i="13"/>
  <c r="K30" i="13"/>
  <c r="H30" i="13"/>
  <c r="D30" i="13"/>
  <c r="C30" i="13"/>
  <c r="K30" i="12"/>
  <c r="G30" i="12"/>
  <c r="C30" i="12"/>
  <c r="K30" i="10"/>
  <c r="L30" i="11"/>
  <c r="K30" i="11"/>
  <c r="H30" i="11"/>
  <c r="G30" i="11"/>
  <c r="D30" i="11"/>
  <c r="C30" i="11"/>
  <c r="L30" i="10"/>
  <c r="H30" i="10"/>
  <c r="G30" i="10"/>
  <c r="D30" i="10"/>
  <c r="C30" i="10"/>
  <c r="K30" i="9"/>
  <c r="G30" i="9"/>
  <c r="D30" i="9"/>
  <c r="C30" i="9"/>
  <c r="A15" i="13"/>
  <c r="A16" i="13"/>
  <c r="A17" i="13"/>
  <c r="A18" i="13"/>
  <c r="A19" i="13"/>
  <c r="A20" i="13"/>
  <c r="A21" i="13"/>
  <c r="A22" i="13"/>
  <c r="A23" i="13"/>
  <c r="A24" i="13"/>
  <c r="A25" i="13"/>
  <c r="A26" i="13"/>
  <c r="A27" i="13"/>
  <c r="A28" i="13"/>
  <c r="A29" i="13"/>
  <c r="H32" i="13"/>
  <c r="H33" i="13"/>
  <c r="H39" i="13"/>
  <c r="A15" i="12"/>
  <c r="A16" i="12"/>
  <c r="A17" i="12"/>
  <c r="A18" i="12"/>
  <c r="A19" i="12"/>
  <c r="A20" i="12"/>
  <c r="A21" i="12"/>
  <c r="A22" i="12"/>
  <c r="A23" i="12"/>
  <c r="A24" i="12"/>
  <c r="A25" i="12"/>
  <c r="A26" i="12"/>
  <c r="A27" i="12"/>
  <c r="A28" i="12"/>
  <c r="A29" i="12"/>
  <c r="D30" i="12"/>
  <c r="H30" i="12"/>
  <c r="L30" i="12"/>
  <c r="H32" i="12"/>
  <c r="H33" i="12"/>
  <c r="H39" i="12"/>
  <c r="A15" i="11"/>
  <c r="A16" i="11"/>
  <c r="A17" i="11"/>
  <c r="A18" i="11"/>
  <c r="A19" i="11"/>
  <c r="A20" i="11"/>
  <c r="A21" i="11"/>
  <c r="A22" i="11"/>
  <c r="A23" i="11"/>
  <c r="A24" i="11"/>
  <c r="A25" i="11"/>
  <c r="H32" i="11"/>
  <c r="H33" i="11"/>
  <c r="H39" i="11"/>
  <c r="A15" i="10"/>
  <c r="A16" i="10"/>
  <c r="A17" i="10"/>
  <c r="A18" i="10"/>
  <c r="A19" i="10"/>
  <c r="A20" i="10"/>
  <c r="A21" i="10"/>
  <c r="A22" i="10"/>
  <c r="A23" i="10"/>
  <c r="A24" i="10"/>
  <c r="A25" i="10"/>
  <c r="A26" i="10"/>
  <c r="A27" i="10"/>
  <c r="A28" i="10"/>
  <c r="A29" i="10"/>
  <c r="H32" i="10"/>
  <c r="H33" i="10"/>
  <c r="H39" i="10"/>
  <c r="A15" i="9"/>
  <c r="A16" i="9"/>
  <c r="A17" i="9"/>
  <c r="A18" i="9"/>
  <c r="A19" i="9"/>
  <c r="A20" i="9"/>
  <c r="A21" i="9"/>
  <c r="A22" i="9"/>
  <c r="A23" i="9"/>
  <c r="A24" i="9"/>
  <c r="A25" i="9"/>
  <c r="A26" i="9"/>
  <c r="A27" i="9"/>
  <c r="A28" i="9"/>
  <c r="A29" i="9"/>
  <c r="H30" i="9"/>
  <c r="L30" i="9"/>
  <c r="H32" i="9"/>
  <c r="H33" i="9"/>
  <c r="H39" i="9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14" i="8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C18" i="17"/>
  <c r="K18" i="17"/>
  <c r="G18" i="17"/>
  <c r="J36" i="8"/>
  <c r="I37" i="8" l="1"/>
  <c r="R29" i="8"/>
  <c r="I27" i="8"/>
  <c r="I29" i="8"/>
  <c r="AA29" i="8"/>
</calcChain>
</file>

<file path=xl/sharedStrings.xml><?xml version="1.0" encoding="utf-8"?>
<sst xmlns="http://schemas.openxmlformats.org/spreadsheetml/2006/main" count="671" uniqueCount="211">
  <si>
    <t>VALIDI</t>
  </si>
  <si>
    <t xml:space="preserve"> TOTALE</t>
  </si>
  <si>
    <t>CANDIDATI</t>
  </si>
  <si>
    <t>TOTALE</t>
  </si>
  <si>
    <t>VOTI PER SEZIONE</t>
  </si>
  <si>
    <t>TOTALE VOTI LISTA</t>
  </si>
  <si>
    <t>% SUL TOTALE</t>
  </si>
  <si>
    <t>TOTALE VOTI VALIDI + NULLE + BIANCHE</t>
  </si>
  <si>
    <t>SCHEDE BIANCHE</t>
  </si>
  <si>
    <t>SCHEDE NULLE</t>
  </si>
  <si>
    <t>Elezioni amministrative 28 - 29 marzo 2010</t>
  </si>
  <si>
    <t>Antonino LUSI</t>
  </si>
  <si>
    <t>Francesco CICIOTTI</t>
  </si>
  <si>
    <t>G. Moreno DI CINTIO</t>
  </si>
  <si>
    <t>Alessandro CROCE</t>
  </si>
  <si>
    <t>Alfio Cataldo DI BATTISTA</t>
  </si>
  <si>
    <t>Sergio DI MARCO</t>
  </si>
  <si>
    <t>Stefania GIORDANI</t>
  </si>
  <si>
    <t>Nicola GRASSO</t>
  </si>
  <si>
    <t>Alessandro LUSI</t>
  </si>
  <si>
    <t>Arnaldo MARIANI</t>
  </si>
  <si>
    <t>Antonello PALLESCHI</t>
  </si>
  <si>
    <t>Francesco PIACENTE</t>
  </si>
  <si>
    <t>Edoardo PICOZZI</t>
  </si>
  <si>
    <t>Roberta TOLLIS</t>
  </si>
  <si>
    <t>Simonetta VISCHETTI</t>
  </si>
  <si>
    <t>Nicolino DI FELICE</t>
  </si>
  <si>
    <t>Maria VISCHETTI</t>
  </si>
  <si>
    <t>Monia LUSTRI</t>
  </si>
  <si>
    <t>Orazio DE MEIS</t>
  </si>
  <si>
    <t>Domenico DI DOMENICO</t>
  </si>
  <si>
    <t>Adolfo DOSCHI</t>
  </si>
  <si>
    <r>
      <t xml:space="preserve">Carmine STATI  </t>
    </r>
    <r>
      <rPr>
        <sz val="8"/>
        <rFont val="Arial"/>
        <family val="2"/>
      </rPr>
      <t>"il medico"</t>
    </r>
  </si>
  <si>
    <r>
      <t xml:space="preserve">Carmine STATI  </t>
    </r>
    <r>
      <rPr>
        <sz val="8"/>
        <rFont val="Arial"/>
        <family val="2"/>
      </rPr>
      <t>"il geometra"</t>
    </r>
  </si>
  <si>
    <t>Giuseppe ESPOSITO</t>
  </si>
  <si>
    <t>Marco FANTOZZI</t>
  </si>
  <si>
    <t>Tiziano GIORDANI</t>
  </si>
  <si>
    <t>Gaudenzio LUSI</t>
  </si>
  <si>
    <t>Domenico PALLESCHI</t>
  </si>
  <si>
    <t>Sandro PALLESCHI</t>
  </si>
  <si>
    <t>Ulderico PERSIA</t>
  </si>
  <si>
    <t>Stelvio PIZZI SCATENA</t>
  </si>
  <si>
    <t>Finezio ROZZI</t>
  </si>
  <si>
    <t>Sabatino SALVATI</t>
  </si>
  <si>
    <t>Angelo STATI</t>
  </si>
  <si>
    <t>Grazioso VAIANI</t>
  </si>
  <si>
    <t>Elio ANDREOZZI</t>
  </si>
  <si>
    <t>Fernando BISEGNA</t>
  </si>
  <si>
    <t>Alfio CAPODACQUA</t>
  </si>
  <si>
    <t>Ida CARPINETA</t>
  </si>
  <si>
    <t>Carmine CROCE</t>
  </si>
  <si>
    <t>Antonio DI CINTIO</t>
  </si>
  <si>
    <t>Giuseppe DI DOMENICO</t>
  </si>
  <si>
    <t>Bartolomeo FANTOZZI</t>
  </si>
  <si>
    <t>Francesco MARIANI</t>
  </si>
  <si>
    <t>Quirino ORLANDI</t>
  </si>
  <si>
    <t>Donatella PIZZI</t>
  </si>
  <si>
    <t>Francesco ELIGI</t>
  </si>
  <si>
    <t>Aldo PIZZI</t>
  </si>
  <si>
    <t>Antonio NARDI</t>
  </si>
  <si>
    <t>Fabrizio LUSI</t>
  </si>
  <si>
    <t>Marco VENDITTI</t>
  </si>
  <si>
    <t>ELEZIONE DIRETTA DEL SINDACO E DI N° 16 CONSIGLIERI COMUNALI</t>
  </si>
  <si>
    <t>COMUNE di CAPISTRELLO</t>
  </si>
  <si>
    <t>Servizio ELETTORALE</t>
  </si>
  <si>
    <t>SCHEDE VALIDE</t>
  </si>
  <si>
    <t>VOTI LISTA TOTALI</t>
  </si>
  <si>
    <r>
      <t xml:space="preserve">SEZIONE N° </t>
    </r>
    <r>
      <rPr>
        <b/>
        <sz val="22"/>
        <rFont val="Arial"/>
        <family val="2"/>
      </rPr>
      <t>3</t>
    </r>
  </si>
  <si>
    <r>
      <t xml:space="preserve">SEZIONE N° </t>
    </r>
    <r>
      <rPr>
        <b/>
        <sz val="22"/>
        <rFont val="Arial"/>
        <family val="2"/>
      </rPr>
      <t>4</t>
    </r>
  </si>
  <si>
    <r>
      <t xml:space="preserve">SEZIONE N° </t>
    </r>
    <r>
      <rPr>
        <b/>
        <sz val="22"/>
        <rFont val="Arial"/>
        <family val="2"/>
      </rPr>
      <t>5</t>
    </r>
  </si>
  <si>
    <r>
      <t xml:space="preserve">SEZIONE N° </t>
    </r>
    <r>
      <rPr>
        <b/>
        <sz val="22"/>
        <rFont val="Arial"/>
        <family val="2"/>
      </rPr>
      <t>6</t>
    </r>
  </si>
  <si>
    <t>__________</t>
  </si>
  <si>
    <t>Elezioni Amministrative del 28 e 29 marzo 2010</t>
  </si>
  <si>
    <t>Tabella afflusso votanti</t>
  </si>
  <si>
    <t>Domenica                                           28 marzo</t>
  </si>
  <si>
    <t>Lunedi                                       29 marzo</t>
  </si>
  <si>
    <t>TOTALE VOTANTI</t>
  </si>
  <si>
    <t>h 13</t>
  </si>
  <si>
    <t>Sezione</t>
  </si>
  <si>
    <t>h 12</t>
  </si>
  <si>
    <t>h 19</t>
  </si>
  <si>
    <t>h 22</t>
  </si>
  <si>
    <t>Maschi</t>
  </si>
  <si>
    <t>Femmine</t>
  </si>
  <si>
    <t>VOTANTI   DEFINITIVI</t>
  </si>
  <si>
    <t>Totale</t>
  </si>
  <si>
    <t>Tot. Votanti</t>
  </si>
  <si>
    <t>% votanti</t>
  </si>
  <si>
    <t>Corpo Elettorale al 13/03/2010</t>
  </si>
  <si>
    <t>Elezioni Comunali 2006</t>
  </si>
  <si>
    <t>N° votanti</t>
  </si>
  <si>
    <t>Tot. elettori</t>
  </si>
  <si>
    <t>%</t>
  </si>
  <si>
    <t>LISTA N° 1</t>
  </si>
  <si>
    <t>LISTA N° 2</t>
  </si>
  <si>
    <t>LISTA N° 3</t>
  </si>
  <si>
    <t>TOT VOTI VALIDI</t>
  </si>
  <si>
    <t>Numeri divisori</t>
  </si>
  <si>
    <r>
      <t xml:space="preserve">ELEZIONE DEL </t>
    </r>
    <r>
      <rPr>
        <b/>
        <sz val="11"/>
        <color indexed="10"/>
        <rFont val="Arial"/>
        <family val="2"/>
      </rPr>
      <t>SINDACO</t>
    </r>
    <r>
      <rPr>
        <b/>
        <sz val="11"/>
        <rFont val="Arial"/>
        <family val="2"/>
      </rPr>
      <t xml:space="preserve"> E DEL </t>
    </r>
    <r>
      <rPr>
        <b/>
        <sz val="11"/>
        <color indexed="10"/>
        <rFont val="Arial"/>
        <family val="2"/>
      </rPr>
      <t>CONSIGLIO COMUNALE</t>
    </r>
  </si>
  <si>
    <t>Sc. BIANCHE</t>
  </si>
  <si>
    <t>Sch. NULLE</t>
  </si>
  <si>
    <t>Sc. CONTEST. e NON ASSEGN.</t>
  </si>
  <si>
    <t>VOTANTI TOTALI</t>
  </si>
  <si>
    <t>SEGGI ASSEGNATI</t>
  </si>
  <si>
    <t>Antonino LUSI Sindaco</t>
  </si>
  <si>
    <t>VOTI</t>
  </si>
  <si>
    <t>M A G G I O R A N Z A</t>
  </si>
  <si>
    <t>ELENCO DEGLI ELETTI</t>
  </si>
  <si>
    <t>Carmine STATI  "il medico"</t>
  </si>
  <si>
    <t>Carmine STATI  "il geometra"</t>
  </si>
  <si>
    <t>LISTA</t>
  </si>
  <si>
    <t>CIFRA COMPLESSIVA</t>
  </si>
  <si>
    <t>CIFRA INDIVIDUALE</t>
  </si>
  <si>
    <t>Elezioni amministrative 31 MAGGIO 2015</t>
  </si>
  <si>
    <t>ELEZIONE DIRETTA DEL SINDACO E DI N° 12 CONSIGLIERI COMUNALI</t>
  </si>
  <si>
    <t>LISTA  N° 1 - MOVIMENTO 5 STELLE</t>
  </si>
  <si>
    <t>LISTA N° 2 - UN PAESE IN COMUNE</t>
  </si>
  <si>
    <t>LISTA N° 3 - PARTECIPAZIONE E SVILUPPO</t>
  </si>
  <si>
    <t>LISTA N° 1 - MOVIMENTO 5 STELLE</t>
  </si>
  <si>
    <t>LISTA N° 3 - PARTECIPAZINE E SVILUPPO</t>
  </si>
  <si>
    <t>BISEGNA ANGELO</t>
  </si>
  <si>
    <t>PREFER</t>
  </si>
  <si>
    <t>PIACENTE FRANCESCO</t>
  </si>
  <si>
    <t>CICIOTTI FRANCESCO</t>
  </si>
  <si>
    <t>D'ASCANIO Manuel</t>
  </si>
  <si>
    <t>FANTOZZI Italo Cesidio</t>
  </si>
  <si>
    <t>BISEGNA Antonina</t>
  </si>
  <si>
    <t>PALLESCHI Enrico</t>
  </si>
  <si>
    <t>SCATENA Antonio Gianluca</t>
  </si>
  <si>
    <t>MORETTI Ulisse</t>
  </si>
  <si>
    <t>ALFONSI Agostino</t>
  </si>
  <si>
    <t>TOFFANIN Roberto</t>
  </si>
  <si>
    <t>ELIGI Francesco</t>
  </si>
  <si>
    <t>DI FELICE Nicolino detto Nicola</t>
  </si>
  <si>
    <t>PICOZZI Edoardo detto Gianluca</t>
  </si>
  <si>
    <t>BUSSI Dina</t>
  </si>
  <si>
    <t>CROCE Alessandro</t>
  </si>
  <si>
    <t>LUSI Alessandro</t>
  </si>
  <si>
    <t>MARIANI Anna Rita</t>
  </si>
  <si>
    <t>MARIANI Arnaldo</t>
  </si>
  <si>
    <t>ORLANDI Agostino</t>
  </si>
  <si>
    <t>SALUSTRI Egidio</t>
  </si>
  <si>
    <t>SCATENA Anna Maria</t>
  </si>
  <si>
    <t>STATI Carmine</t>
  </si>
  <si>
    <t>STATI Wilma</t>
  </si>
  <si>
    <t>BISEGNA Francesco detto Franco</t>
  </si>
  <si>
    <t>DE MEIS Orazio</t>
  </si>
  <si>
    <t>DE VECCHIS Rodolfo</t>
  </si>
  <si>
    <t>DI GIACOMO Corrado</t>
  </si>
  <si>
    <t>FANTOZZI Alessia</t>
  </si>
  <si>
    <t>FANTOZZI Silvia</t>
  </si>
  <si>
    <t>LEONE Remo</t>
  </si>
  <si>
    <t>PERSIA Moreno</t>
  </si>
  <si>
    <t>PERSIA Ulderico</t>
  </si>
  <si>
    <t>SCATENA Geltrude</t>
  </si>
  <si>
    <t>STATI Angelo</t>
  </si>
  <si>
    <t>SILVESTRI Antonella</t>
  </si>
  <si>
    <t>V.LISTA</t>
  </si>
  <si>
    <t>V LISTA</t>
  </si>
  <si>
    <t xml:space="preserve"> V .LISTA</t>
  </si>
  <si>
    <t>VOTI DI LISTA SENZA PREFERENZA</t>
  </si>
  <si>
    <t xml:space="preserve"> 6  SEZIONI SU 6</t>
  </si>
  <si>
    <t>SEZIONE N° 2</t>
  </si>
  <si>
    <t xml:space="preserve">VOTI SENZA </t>
  </si>
  <si>
    <t>Elezioni amministrative comunali del 26/05/2019</t>
  </si>
  <si>
    <t>Lista n°1 Partecipazione e Sviluppo FRANCESCO CICIOTTI</t>
  </si>
  <si>
    <t>Lista n° 2 UNA BUONA IDEA VITTORIO SILVESTRI</t>
  </si>
  <si>
    <t>LISTA N° 3 - OBIETTIVO FUTURO DINA BUSSI</t>
  </si>
  <si>
    <t>BISEGNA ANTONELLA</t>
  </si>
  <si>
    <t>CAPPUCCI EMANUELA</t>
  </si>
  <si>
    <t>DI GIACOMO ELISA</t>
  </si>
  <si>
    <t>IMBASTARI SANDRA</t>
  </si>
  <si>
    <t>LUSI ROSA</t>
  </si>
  <si>
    <t>SILVESTRI ANTONELLA</t>
  </si>
  <si>
    <t>DE MEIS ORAZIO</t>
  </si>
  <si>
    <t>DI FELICE MASSIMILIANO</t>
  </si>
  <si>
    <t>LIBERATI ERNESTO</t>
  </si>
  <si>
    <t>LUSTRI MARCO</t>
  </si>
  <si>
    <t>PALLESCHI VITTORIO</t>
  </si>
  <si>
    <t>STATI ANGELO</t>
  </si>
  <si>
    <t>CAPODACQUA DANIEL</t>
  </si>
  <si>
    <t>CICCHINELLI ALESSANDRO</t>
  </si>
  <si>
    <t>DE SANTIS SARA</t>
  </si>
  <si>
    <t>DI DOMENICO SABATINO</t>
  </si>
  <si>
    <t>FANTOZZI CLAUDIO</t>
  </si>
  <si>
    <t>FANTOZZI LUCA</t>
  </si>
  <si>
    <t>MOSTACCI EMANUELA</t>
  </si>
  <si>
    <t>PALLESCHI ELOISA</t>
  </si>
  <si>
    <t>SALUSTRI ANTONELLA</t>
  </si>
  <si>
    <t>SALVATI EMILIANA</t>
  </si>
  <si>
    <t>STATI MARIANO</t>
  </si>
  <si>
    <t>CROCE ALESSANDRO</t>
  </si>
  <si>
    <t>DI FELICE CHIARA</t>
  </si>
  <si>
    <t>DI MASSIMO CRISTIAN</t>
  </si>
  <si>
    <t>DOSCHI SABATINO</t>
  </si>
  <si>
    <t>FANTOZZI ALESSIA</t>
  </si>
  <si>
    <t>FANTOZZI MONICA</t>
  </si>
  <si>
    <t>LUSI ALESSANDRO</t>
  </si>
  <si>
    <t>PICOZZI DANTE</t>
  </si>
  <si>
    <t>STATI CARMINE</t>
  </si>
  <si>
    <t>PERSIA ANTONIO</t>
  </si>
  <si>
    <t>MURZILLI DANILO</t>
  </si>
  <si>
    <t>FRANCESCO CICIOTTI</t>
  </si>
  <si>
    <t>VITTORIO SILVESTRI</t>
  </si>
  <si>
    <t xml:space="preserve">DINA BUSSI </t>
  </si>
  <si>
    <t>DELTA</t>
  </si>
  <si>
    <t>VOTI LISTE</t>
  </si>
  <si>
    <t>DI DOMENICO R. ELISA</t>
  </si>
  <si>
    <t>RISULTATI FINALI  (*)</t>
  </si>
  <si>
    <r>
      <t>(*)</t>
    </r>
    <r>
      <rPr>
        <u/>
        <sz val="9"/>
        <rFont val="Arial"/>
        <family val="2"/>
      </rPr>
      <t xml:space="preserve"> </t>
    </r>
    <r>
      <rPr>
        <b/>
        <u/>
        <sz val="9"/>
        <rFont val="Arial"/>
        <family val="2"/>
      </rPr>
      <t>N. B.</t>
    </r>
    <r>
      <rPr>
        <u/>
        <sz val="9"/>
        <rFont val="Arial"/>
        <family val="2"/>
      </rPr>
      <t xml:space="preserve"> RISULTATI UFFICIALI DERIVERANNO DALLA PROCLAMAZIONE EFFETTUATA</t>
    </r>
  </si>
  <si>
    <t xml:space="preserve"> A CURA DELL'ADUNANZA DEI PRESIDENTI DI SEZIONE DA TENERSI IN DATA 28/05/2019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</si>
</sst>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_-* #,##0.0000_-;\-* #,##0.0000_-;_-* &quot;-&quot;??_-;_-@_-"/>
  </numFmts>
  <fonts count="35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9"/>
      <name val="Arial"/>
    </font>
    <font>
      <sz val="8"/>
      <name val="Arial"/>
    </font>
    <font>
      <b/>
      <sz val="20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b/>
      <sz val="12"/>
      <name val="Arial"/>
    </font>
    <font>
      <sz val="16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i/>
      <u/>
      <sz val="10"/>
      <name val="Arial"/>
      <family val="2"/>
    </font>
    <font>
      <b/>
      <sz val="22"/>
      <name val="Arial"/>
      <family val="2"/>
    </font>
    <font>
      <b/>
      <i/>
      <sz val="10"/>
      <name val="Arial"/>
      <family val="2"/>
    </font>
    <font>
      <b/>
      <i/>
      <u/>
      <sz val="11"/>
      <name val="Arial"/>
      <family val="2"/>
    </font>
    <font>
      <i/>
      <sz val="10"/>
      <name val="Arial"/>
      <family val="2"/>
    </font>
    <font>
      <sz val="9.5"/>
      <name val="Arial"/>
    </font>
    <font>
      <b/>
      <sz val="11"/>
      <color indexed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12"/>
      <name val="Arial"/>
      <family val="2"/>
    </font>
    <font>
      <u/>
      <sz val="9"/>
      <name val="Arial"/>
    </font>
    <font>
      <b/>
      <sz val="8"/>
      <name val="Arial"/>
    </font>
    <font>
      <b/>
      <u/>
      <sz val="14"/>
      <name val="Arial"/>
    </font>
    <font>
      <sz val="7"/>
      <name val="Arial"/>
    </font>
    <font>
      <sz val="11"/>
      <name val="Arial"/>
    </font>
    <font>
      <sz val="12"/>
      <name val="Arial"/>
    </font>
    <font>
      <b/>
      <sz val="14"/>
      <name val="Arial"/>
      <family val="2"/>
    </font>
    <font>
      <u/>
      <sz val="9"/>
      <name val="Arial"/>
      <family val="2"/>
    </font>
    <font>
      <b/>
      <u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 applyBorder="1" applyAlignment="1">
      <alignment horizontal="center"/>
    </xf>
    <xf numFmtId="0" fontId="0" fillId="0" borderId="0" xfId="0" applyBorder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/>
    <xf numFmtId="164" fontId="2" fillId="0" borderId="1" xfId="1" applyNumberFormat="1" applyFont="1" applyBorder="1" applyAlignment="1">
      <alignment horizontal="center"/>
    </xf>
    <xf numFmtId="164" fontId="2" fillId="0" borderId="2" xfId="0" applyNumberFormat="1" applyFont="1" applyBorder="1"/>
    <xf numFmtId="0" fontId="2" fillId="0" borderId="0" xfId="0" applyFont="1" applyBorder="1"/>
    <xf numFmtId="0" fontId="2" fillId="0" borderId="1" xfId="0" applyFont="1" applyBorder="1"/>
    <xf numFmtId="0" fontId="0" fillId="0" borderId="3" xfId="0" applyBorder="1"/>
    <xf numFmtId="0" fontId="5" fillId="0" borderId="0" xfId="0" applyFont="1" applyAlignment="1"/>
    <xf numFmtId="164" fontId="0" fillId="0" borderId="4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0" fillId="0" borderId="0" xfId="0" applyBorder="1" applyAlignment="1"/>
    <xf numFmtId="164" fontId="0" fillId="0" borderId="6" xfId="0" applyNumberFormat="1" applyBorder="1" applyAlignment="1">
      <alignment horizontal="center"/>
    </xf>
    <xf numFmtId="164" fontId="2" fillId="0" borderId="0" xfId="1" applyNumberFormat="1" applyFont="1" applyBorder="1" applyAlignment="1">
      <alignment horizontal="center"/>
    </xf>
    <xf numFmtId="10" fontId="0" fillId="0" borderId="0" xfId="2" applyNumberFormat="1" applyFont="1"/>
    <xf numFmtId="164" fontId="0" fillId="0" borderId="0" xfId="1" applyNumberFormat="1" applyFont="1"/>
    <xf numFmtId="9" fontId="0" fillId="0" borderId="0" xfId="2" applyFont="1"/>
    <xf numFmtId="0" fontId="0" fillId="0" borderId="7" xfId="0" applyBorder="1"/>
    <xf numFmtId="164" fontId="0" fillId="0" borderId="8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4" fontId="2" fillId="0" borderId="0" xfId="0" applyNumberFormat="1" applyFont="1" applyBorder="1"/>
    <xf numFmtId="0" fontId="10" fillId="0" borderId="0" xfId="0" applyFont="1" applyAlignment="1">
      <alignment horizontal="center"/>
    </xf>
    <xf numFmtId="0" fontId="13" fillId="0" borderId="0" xfId="0" applyFont="1" applyAlignme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9" fillId="0" borderId="10" xfId="1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3" fillId="0" borderId="13" xfId="0" applyFont="1" applyBorder="1"/>
    <xf numFmtId="0" fontId="3" fillId="0" borderId="14" xfId="0" applyFont="1" applyBorder="1"/>
    <xf numFmtId="0" fontId="4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164" fontId="0" fillId="0" borderId="17" xfId="1" applyNumberFormat="1" applyFont="1" applyBorder="1" applyAlignment="1">
      <alignment horizontal="center"/>
    </xf>
    <xf numFmtId="164" fontId="0" fillId="0" borderId="18" xfId="1" applyNumberFormat="1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164" fontId="0" fillId="0" borderId="20" xfId="1" applyNumberFormat="1" applyFont="1" applyBorder="1" applyAlignment="1">
      <alignment horizontal="center"/>
    </xf>
    <xf numFmtId="164" fontId="0" fillId="0" borderId="21" xfId="1" applyNumberFormat="1" applyFont="1" applyBorder="1" applyAlignment="1">
      <alignment horizontal="center"/>
    </xf>
    <xf numFmtId="164" fontId="2" fillId="0" borderId="22" xfId="1" applyNumberFormat="1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164" fontId="0" fillId="0" borderId="24" xfId="1" applyNumberFormat="1" applyFont="1" applyBorder="1" applyAlignment="1">
      <alignment horizontal="center"/>
    </xf>
    <xf numFmtId="164" fontId="0" fillId="0" borderId="25" xfId="1" applyNumberFormat="1" applyFont="1" applyBorder="1" applyAlignment="1">
      <alignment horizontal="center"/>
    </xf>
    <xf numFmtId="164" fontId="2" fillId="0" borderId="26" xfId="1" applyNumberFormat="1" applyFont="1" applyBorder="1" applyAlignment="1">
      <alignment horizontal="center"/>
    </xf>
    <xf numFmtId="164" fontId="0" fillId="0" borderId="27" xfId="1" applyNumberFormat="1" applyFont="1" applyBorder="1" applyAlignment="1">
      <alignment horizontal="center"/>
    </xf>
    <xf numFmtId="164" fontId="0" fillId="0" borderId="28" xfId="1" applyNumberFormat="1" applyFont="1" applyBorder="1" applyAlignment="1">
      <alignment horizontal="center"/>
    </xf>
    <xf numFmtId="0" fontId="2" fillId="0" borderId="29" xfId="0" applyFont="1" applyBorder="1" applyAlignment="1">
      <alignment horizontal="right" vertical="center"/>
    </xf>
    <xf numFmtId="164" fontId="0" fillId="0" borderId="30" xfId="1" applyNumberFormat="1" applyFont="1" applyBorder="1" applyAlignment="1">
      <alignment horizontal="center"/>
    </xf>
    <xf numFmtId="164" fontId="0" fillId="0" borderId="31" xfId="1" applyNumberFormat="1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0" fontId="8" fillId="0" borderId="32" xfId="2" applyNumberFormat="1" applyFont="1" applyBorder="1"/>
    <xf numFmtId="0" fontId="6" fillId="0" borderId="33" xfId="0" applyFont="1" applyBorder="1"/>
    <xf numFmtId="0" fontId="8" fillId="0" borderId="1" xfId="0" applyFont="1" applyBorder="1" applyAlignment="1">
      <alignment horizontal="right"/>
    </xf>
    <xf numFmtId="10" fontId="8" fillId="0" borderId="2" xfId="0" applyNumberFormat="1" applyFont="1" applyBorder="1"/>
    <xf numFmtId="0" fontId="0" fillId="0" borderId="34" xfId="0" applyBorder="1"/>
    <xf numFmtId="0" fontId="0" fillId="0" borderId="0" xfId="0" applyAlignment="1"/>
    <xf numFmtId="43" fontId="2" fillId="0" borderId="2" xfId="1" applyFont="1" applyBorder="1"/>
    <xf numFmtId="164" fontId="0" fillId="0" borderId="6" xfId="1" applyNumberFormat="1" applyFont="1" applyBorder="1" applyAlignment="1">
      <alignment horizontal="center"/>
    </xf>
    <xf numFmtId="164" fontId="3" fillId="0" borderId="6" xfId="1" applyNumberFormat="1" applyFont="1" applyBorder="1"/>
    <xf numFmtId="164" fontId="0" fillId="0" borderId="5" xfId="1" applyNumberFormat="1" applyFont="1" applyBorder="1" applyAlignment="1">
      <alignment horizontal="center"/>
    </xf>
    <xf numFmtId="164" fontId="2" fillId="0" borderId="2" xfId="1" applyNumberFormat="1" applyFont="1" applyBorder="1"/>
    <xf numFmtId="0" fontId="2" fillId="0" borderId="0" xfId="0" applyFont="1" applyBorder="1" applyAlignment="1">
      <alignment horizontal="right" vertic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164" fontId="2" fillId="0" borderId="7" xfId="1" applyNumberFormat="1" applyFont="1" applyBorder="1" applyAlignment="1">
      <alignment horizontal="center"/>
    </xf>
    <xf numFmtId="164" fontId="2" fillId="0" borderId="7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 vertical="center"/>
    </xf>
    <xf numFmtId="164" fontId="2" fillId="0" borderId="1" xfId="1" applyNumberFormat="1" applyFont="1" applyBorder="1"/>
    <xf numFmtId="164" fontId="2" fillId="0" borderId="1" xfId="0" applyNumberFormat="1" applyFont="1" applyBorder="1"/>
    <xf numFmtId="0" fontId="2" fillId="0" borderId="7" xfId="0" applyFont="1" applyBorder="1" applyAlignment="1">
      <alignment horizontal="right"/>
    </xf>
    <xf numFmtId="164" fontId="8" fillId="0" borderId="35" xfId="0" applyNumberFormat="1" applyFont="1" applyBorder="1"/>
    <xf numFmtId="164" fontId="2" fillId="0" borderId="4" xfId="0" applyNumberFormat="1" applyFont="1" applyBorder="1"/>
    <xf numFmtId="164" fontId="2" fillId="0" borderId="4" xfId="0" applyNumberFormat="1" applyFont="1" applyBorder="1" applyAlignment="1"/>
    <xf numFmtId="164" fontId="1" fillId="0" borderId="20" xfId="1" applyNumberFormat="1" applyBorder="1" applyAlignment="1">
      <alignment horizontal="center"/>
    </xf>
    <xf numFmtId="164" fontId="1" fillId="0" borderId="6" xfId="1" applyNumberFormat="1" applyBorder="1" applyAlignment="1">
      <alignment horizontal="center"/>
    </xf>
    <xf numFmtId="164" fontId="1" fillId="0" borderId="21" xfId="1" applyNumberFormat="1" applyBorder="1" applyAlignment="1">
      <alignment horizontal="center"/>
    </xf>
    <xf numFmtId="164" fontId="1" fillId="0" borderId="5" xfId="1" applyNumberFormat="1" applyBorder="1" applyAlignment="1">
      <alignment horizontal="center"/>
    </xf>
    <xf numFmtId="164" fontId="1" fillId="0" borderId="27" xfId="1" applyNumberFormat="1" applyBorder="1" applyAlignment="1">
      <alignment horizontal="center"/>
    </xf>
    <xf numFmtId="164" fontId="1" fillId="0" borderId="0" xfId="1" applyNumberFormat="1"/>
    <xf numFmtId="9" fontId="1" fillId="0" borderId="0" xfId="2"/>
    <xf numFmtId="10" fontId="1" fillId="0" borderId="0" xfId="2" applyNumberFormat="1"/>
    <xf numFmtId="164" fontId="2" fillId="0" borderId="36" xfId="1" applyNumberFormat="1" applyFont="1" applyBorder="1" applyAlignment="1">
      <alignment horizontal="center"/>
    </xf>
    <xf numFmtId="164" fontId="2" fillId="0" borderId="37" xfId="1" applyNumberFormat="1" applyFont="1" applyBorder="1" applyAlignment="1">
      <alignment horizontal="center"/>
    </xf>
    <xf numFmtId="164" fontId="2" fillId="0" borderId="2" xfId="1" applyNumberFormat="1" applyFont="1" applyBorder="1" applyAlignment="1">
      <alignment horizontal="center"/>
    </xf>
    <xf numFmtId="0" fontId="0" fillId="0" borderId="0" xfId="0" applyBorder="1" applyAlignment="1">
      <alignment horizontal="right"/>
    </xf>
    <xf numFmtId="164" fontId="2" fillId="0" borderId="38" xfId="1" applyNumberFormat="1" applyFont="1" applyBorder="1" applyAlignment="1">
      <alignment horizontal="center"/>
    </xf>
    <xf numFmtId="164" fontId="0" fillId="0" borderId="0" xfId="0" applyNumberFormat="1"/>
    <xf numFmtId="164" fontId="0" fillId="0" borderId="0" xfId="1" applyNumberFormat="1" applyFont="1" applyFill="1" applyBorder="1"/>
    <xf numFmtId="164" fontId="2" fillId="0" borderId="39" xfId="1" applyNumberFormat="1" applyFont="1" applyBorder="1" applyAlignment="1">
      <alignment horizontal="center"/>
    </xf>
    <xf numFmtId="164" fontId="2" fillId="0" borderId="40" xfId="1" applyNumberFormat="1" applyFont="1" applyBorder="1" applyAlignment="1">
      <alignment horizontal="center"/>
    </xf>
    <xf numFmtId="164" fontId="2" fillId="0" borderId="10" xfId="1" applyNumberFormat="1" applyFont="1" applyBorder="1" applyAlignment="1">
      <alignment horizontal="center"/>
    </xf>
    <xf numFmtId="164" fontId="7" fillId="0" borderId="0" xfId="0" applyNumberFormat="1" applyFont="1" applyBorder="1" applyAlignment="1"/>
    <xf numFmtId="43" fontId="0" fillId="0" borderId="41" xfId="1" applyFont="1" applyBorder="1"/>
    <xf numFmtId="0" fontId="14" fillId="0" borderId="0" xfId="0" applyFont="1" applyBorder="1" applyAlignment="1">
      <alignment textRotation="90"/>
    </xf>
    <xf numFmtId="164" fontId="2" fillId="0" borderId="42" xfId="1" applyNumberFormat="1" applyFont="1" applyBorder="1"/>
    <xf numFmtId="43" fontId="0" fillId="0" borderId="43" xfId="1" applyFont="1" applyBorder="1"/>
    <xf numFmtId="43" fontId="0" fillId="0" borderId="44" xfId="1" applyFont="1" applyBorder="1"/>
    <xf numFmtId="0" fontId="0" fillId="0" borderId="4" xfId="0" applyBorder="1"/>
    <xf numFmtId="0" fontId="14" fillId="0" borderId="0" xfId="0" applyFont="1" applyBorder="1" applyAlignment="1"/>
    <xf numFmtId="0" fontId="0" fillId="0" borderId="44" xfId="0" applyBorder="1"/>
    <xf numFmtId="2" fontId="2" fillId="0" borderId="2" xfId="0" applyNumberFormat="1" applyFont="1" applyBorder="1"/>
    <xf numFmtId="43" fontId="2" fillId="0" borderId="0" xfId="1" applyFont="1" applyBorder="1"/>
    <xf numFmtId="2" fontId="2" fillId="0" borderId="0" xfId="0" applyNumberFormat="1" applyFont="1" applyBorder="1"/>
    <xf numFmtId="43" fontId="0" fillId="0" borderId="0" xfId="1" applyFont="1"/>
    <xf numFmtId="0" fontId="2" fillId="0" borderId="0" xfId="0" applyFont="1" applyBorder="1" applyAlignment="1">
      <alignment horizontal="center"/>
    </xf>
    <xf numFmtId="43" fontId="20" fillId="0" borderId="0" xfId="1" applyFont="1" applyBorder="1" applyAlignment="1">
      <alignment horizontal="center"/>
    </xf>
    <xf numFmtId="43" fontId="20" fillId="0" borderId="3" xfId="1" applyFont="1" applyBorder="1" applyAlignment="1">
      <alignment horizontal="center" vertical="center" wrapText="1"/>
    </xf>
    <xf numFmtId="164" fontId="20" fillId="0" borderId="0" xfId="1" applyNumberFormat="1" applyFont="1" applyBorder="1" applyAlignment="1">
      <alignment horizontal="center"/>
    </xf>
    <xf numFmtId="164" fontId="0" fillId="0" borderId="42" xfId="1" applyNumberFormat="1" applyFont="1" applyBorder="1"/>
    <xf numFmtId="0" fontId="3" fillId="0" borderId="0" xfId="0" applyFont="1" applyBorder="1"/>
    <xf numFmtId="164" fontId="21" fillId="0" borderId="0" xfId="0" applyNumberFormat="1" applyFont="1" applyBorder="1"/>
    <xf numFmtId="164" fontId="0" fillId="0" borderId="0" xfId="0" applyNumberFormat="1" applyBorder="1"/>
    <xf numFmtId="2" fontId="0" fillId="0" borderId="0" xfId="0" applyNumberFormat="1"/>
    <xf numFmtId="43" fontId="2" fillId="0" borderId="0" xfId="1" applyFont="1"/>
    <xf numFmtId="165" fontId="0" fillId="0" borderId="0" xfId="0" applyNumberFormat="1"/>
    <xf numFmtId="43" fontId="0" fillId="0" borderId="0" xfId="0" applyNumberFormat="1"/>
    <xf numFmtId="0" fontId="0" fillId="0" borderId="45" xfId="0" applyBorder="1"/>
    <xf numFmtId="164" fontId="2" fillId="0" borderId="0" xfId="1" applyNumberFormat="1" applyFont="1"/>
    <xf numFmtId="164" fontId="8" fillId="0" borderId="0" xfId="1" applyNumberFormat="1" applyFont="1"/>
    <xf numFmtId="0" fontId="8" fillId="0" borderId="0" xfId="0" applyFont="1"/>
    <xf numFmtId="164" fontId="2" fillId="0" borderId="0" xfId="1" applyNumberFormat="1" applyFont="1" applyBorder="1"/>
    <xf numFmtId="43" fontId="0" fillId="0" borderId="0" xfId="1" applyNumberFormat="1" applyFont="1"/>
    <xf numFmtId="0" fontId="8" fillId="0" borderId="46" xfId="0" applyFont="1" applyBorder="1" applyAlignment="1">
      <alignment horizontal="center" vertical="center"/>
    </xf>
    <xf numFmtId="0" fontId="0" fillId="0" borderId="47" xfId="0" applyBorder="1" applyAlignment="1">
      <alignment horizontal="right"/>
    </xf>
    <xf numFmtId="0" fontId="0" fillId="0" borderId="42" xfId="0" applyBorder="1"/>
    <xf numFmtId="0" fontId="2" fillId="0" borderId="48" xfId="0" applyFont="1" applyBorder="1" applyAlignment="1">
      <alignment horizontal="center" vertical="center"/>
    </xf>
    <xf numFmtId="43" fontId="2" fillId="0" borderId="49" xfId="1" applyFont="1" applyBorder="1"/>
    <xf numFmtId="43" fontId="2" fillId="0" borderId="50" xfId="1" applyFont="1" applyBorder="1"/>
    <xf numFmtId="43" fontId="2" fillId="0" borderId="51" xfId="1" applyFont="1" applyBorder="1"/>
    <xf numFmtId="164" fontId="0" fillId="0" borderId="52" xfId="1" applyNumberFormat="1" applyFont="1" applyBorder="1"/>
    <xf numFmtId="164" fontId="0" fillId="0" borderId="48" xfId="1" applyNumberFormat="1" applyFont="1" applyBorder="1"/>
    <xf numFmtId="0" fontId="8" fillId="0" borderId="53" xfId="0" applyFont="1" applyBorder="1" applyAlignment="1">
      <alignment horizontal="center" vertical="center"/>
    </xf>
    <xf numFmtId="164" fontId="0" fillId="0" borderId="54" xfId="1" applyNumberFormat="1" applyFont="1" applyBorder="1"/>
    <xf numFmtId="164" fontId="0" fillId="0" borderId="10" xfId="0" applyNumberFormat="1" applyBorder="1"/>
    <xf numFmtId="164" fontId="0" fillId="0" borderId="32" xfId="0" applyNumberFormat="1" applyBorder="1"/>
    <xf numFmtId="164" fontId="0" fillId="0" borderId="33" xfId="0" applyNumberFormat="1" applyBorder="1"/>
    <xf numFmtId="164" fontId="0" fillId="0" borderId="55" xfId="1" applyNumberFormat="1" applyFont="1" applyBorder="1"/>
    <xf numFmtId="164" fontId="0" fillId="0" borderId="4" xfId="0" applyNumberFormat="1" applyBorder="1"/>
    <xf numFmtId="0" fontId="0" fillId="0" borderId="56" xfId="0" applyBorder="1"/>
    <xf numFmtId="0" fontId="0" fillId="0" borderId="33" xfId="0" applyBorder="1"/>
    <xf numFmtId="164" fontId="0" fillId="0" borderId="6" xfId="1" applyNumberFormat="1" applyFont="1" applyBorder="1"/>
    <xf numFmtId="43" fontId="20" fillId="0" borderId="2" xfId="1" applyFont="1" applyBorder="1" applyAlignment="1">
      <alignment horizontal="center" vertical="center"/>
    </xf>
    <xf numFmtId="0" fontId="0" fillId="0" borderId="57" xfId="0" applyBorder="1"/>
    <xf numFmtId="164" fontId="0" fillId="0" borderId="4" xfId="1" applyNumberFormat="1" applyFont="1" applyBorder="1"/>
    <xf numFmtId="0" fontId="2" fillId="0" borderId="58" xfId="0" applyFont="1" applyBorder="1"/>
    <xf numFmtId="0" fontId="0" fillId="0" borderId="47" xfId="0" applyBorder="1" applyAlignment="1">
      <alignment horizontal="left"/>
    </xf>
    <xf numFmtId="164" fontId="0" fillId="0" borderId="46" xfId="1" applyNumberFormat="1" applyFont="1" applyBorder="1" applyAlignment="1">
      <alignment horizontal="left"/>
    </xf>
    <xf numFmtId="43" fontId="0" fillId="0" borderId="10" xfId="1" applyFont="1" applyBorder="1" applyAlignment="1">
      <alignment horizontal="left"/>
    </xf>
    <xf numFmtId="43" fontId="2" fillId="0" borderId="4" xfId="1" applyFont="1" applyBorder="1"/>
    <xf numFmtId="0" fontId="2" fillId="0" borderId="59" xfId="0" applyFont="1" applyBorder="1" applyAlignment="1">
      <alignment horizontal="right"/>
    </xf>
    <xf numFmtId="164" fontId="2" fillId="0" borderId="50" xfId="1" applyNumberFormat="1" applyFont="1" applyBorder="1"/>
    <xf numFmtId="164" fontId="2" fillId="0" borderId="51" xfId="1" applyNumberFormat="1" applyFont="1" applyBorder="1"/>
    <xf numFmtId="0" fontId="2" fillId="0" borderId="55" xfId="0" applyFont="1" applyBorder="1" applyAlignment="1">
      <alignment horizontal="center" vertical="center"/>
    </xf>
    <xf numFmtId="164" fontId="0" fillId="0" borderId="46" xfId="1" applyNumberFormat="1" applyFont="1" applyBorder="1"/>
    <xf numFmtId="164" fontId="0" fillId="0" borderId="0" xfId="1" applyNumberFormat="1" applyFont="1" applyBorder="1"/>
    <xf numFmtId="0" fontId="8" fillId="0" borderId="10" xfId="0" applyFont="1" applyBorder="1" applyAlignment="1">
      <alignment horizontal="center" vertical="center"/>
    </xf>
    <xf numFmtId="164" fontId="0" fillId="0" borderId="10" xfId="1" applyNumberFormat="1" applyFont="1" applyBorder="1"/>
    <xf numFmtId="164" fontId="0" fillId="0" borderId="2" xfId="1" applyNumberFormat="1" applyFont="1" applyBorder="1"/>
    <xf numFmtId="0" fontId="8" fillId="0" borderId="48" xfId="0" applyFont="1" applyBorder="1" applyAlignment="1">
      <alignment horizontal="center" vertical="center"/>
    </xf>
    <xf numFmtId="0" fontId="3" fillId="0" borderId="0" xfId="0" applyFont="1" applyFill="1" applyBorder="1"/>
    <xf numFmtId="164" fontId="0" fillId="0" borderId="60" xfId="1" applyNumberFormat="1" applyFont="1" applyBorder="1"/>
    <xf numFmtId="164" fontId="0" fillId="0" borderId="61" xfId="1" applyNumberFormat="1" applyFont="1" applyBorder="1"/>
    <xf numFmtId="43" fontId="0" fillId="0" borderId="0" xfId="0" applyNumberFormat="1" applyBorder="1"/>
    <xf numFmtId="0" fontId="23" fillId="0" borderId="59" xfId="0" applyFont="1" applyFill="1" applyBorder="1"/>
    <xf numFmtId="164" fontId="2" fillId="0" borderId="50" xfId="0" applyNumberFormat="1" applyFont="1" applyBorder="1"/>
    <xf numFmtId="164" fontId="2" fillId="0" borderId="51" xfId="0" applyNumberFormat="1" applyFont="1" applyBorder="1"/>
    <xf numFmtId="164" fontId="0" fillId="0" borderId="0" xfId="0" applyNumberFormat="1" applyBorder="1" applyAlignment="1"/>
    <xf numFmtId="10" fontId="23" fillId="0" borderId="0" xfId="2" applyNumberFormat="1" applyFont="1" applyFill="1" applyBorder="1" applyAlignment="1">
      <alignment horizontal="left"/>
    </xf>
    <xf numFmtId="9" fontId="23" fillId="0" borderId="0" xfId="2" applyFont="1" applyFill="1" applyBorder="1" applyAlignment="1">
      <alignment horizontal="left"/>
    </xf>
    <xf numFmtId="0" fontId="0" fillId="0" borderId="0" xfId="0" applyAlignment="1">
      <alignment textRotation="180"/>
    </xf>
    <xf numFmtId="0" fontId="23" fillId="0" borderId="12" xfId="0" applyFont="1" applyFill="1" applyBorder="1"/>
    <xf numFmtId="164" fontId="2" fillId="0" borderId="62" xfId="0" applyNumberFormat="1" applyFont="1" applyBorder="1"/>
    <xf numFmtId="0" fontId="7" fillId="0" borderId="63" xfId="0" applyFont="1" applyFill="1" applyBorder="1"/>
    <xf numFmtId="164" fontId="2" fillId="0" borderId="64" xfId="0" applyNumberFormat="1" applyFont="1" applyBorder="1"/>
    <xf numFmtId="0" fontId="11" fillId="0" borderId="47" xfId="0" applyFont="1" applyBorder="1" applyAlignment="1">
      <alignment vertical="center"/>
    </xf>
    <xf numFmtId="0" fontId="13" fillId="0" borderId="1" xfId="0" applyFont="1" applyBorder="1" applyAlignment="1"/>
    <xf numFmtId="0" fontId="5" fillId="0" borderId="58" xfId="0" applyFont="1" applyBorder="1" applyAlignment="1">
      <alignment vertical="center"/>
    </xf>
    <xf numFmtId="0" fontId="5" fillId="0" borderId="1" xfId="0" applyFont="1" applyBorder="1" applyAlignment="1"/>
    <xf numFmtId="49" fontId="9" fillId="0" borderId="0" xfId="0" applyNumberFormat="1" applyFont="1" applyAlignment="1"/>
    <xf numFmtId="0" fontId="23" fillId="0" borderId="0" xfId="0" applyFont="1" applyFill="1" applyBorder="1"/>
    <xf numFmtId="0" fontId="10" fillId="0" borderId="0" xfId="0" applyFont="1" applyAlignment="1"/>
    <xf numFmtId="0" fontId="10" fillId="0" borderId="1" xfId="0" applyFont="1" applyBorder="1" applyAlignment="1"/>
    <xf numFmtId="0" fontId="25" fillId="0" borderId="0" xfId="0" applyFont="1" applyFill="1" applyBorder="1"/>
    <xf numFmtId="0" fontId="26" fillId="0" borderId="0" xfId="0" applyFont="1" applyFill="1" applyBorder="1"/>
    <xf numFmtId="0" fontId="7" fillId="0" borderId="0" xfId="0" applyFont="1" applyBorder="1" applyAlignment="1">
      <alignment horizontal="center"/>
    </xf>
    <xf numFmtId="164" fontId="0" fillId="0" borderId="0" xfId="1" applyNumberFormat="1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 vertical="center"/>
    </xf>
    <xf numFmtId="164" fontId="0" fillId="0" borderId="53" xfId="1" applyNumberFormat="1" applyFont="1" applyBorder="1" applyAlignment="1">
      <alignment horizontal="center"/>
    </xf>
    <xf numFmtId="164" fontId="0" fillId="0" borderId="55" xfId="1" applyNumberFormat="1" applyFont="1" applyBorder="1" applyAlignment="1">
      <alignment horizontal="center"/>
    </xf>
    <xf numFmtId="164" fontId="0" fillId="0" borderId="65" xfId="1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4" fillId="0" borderId="0" xfId="0" applyFont="1" applyBorder="1" applyAlignment="1"/>
    <xf numFmtId="0" fontId="9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164" fontId="2" fillId="0" borderId="66" xfId="1" applyNumberFormat="1" applyFont="1" applyBorder="1" applyAlignment="1">
      <alignment horizontal="center" vertical="center"/>
    </xf>
    <xf numFmtId="164" fontId="2" fillId="0" borderId="67" xfId="1" applyNumberFormat="1" applyFont="1" applyBorder="1" applyAlignment="1">
      <alignment horizontal="center" vertical="center"/>
    </xf>
    <xf numFmtId="164" fontId="2" fillId="0" borderId="36" xfId="1" applyNumberFormat="1" applyFont="1" applyBorder="1" applyAlignment="1">
      <alignment horizontal="center" vertical="center"/>
    </xf>
    <xf numFmtId="164" fontId="2" fillId="0" borderId="68" xfId="1" applyNumberFormat="1" applyFont="1" applyBorder="1" applyAlignment="1">
      <alignment horizontal="center" vertical="center"/>
    </xf>
    <xf numFmtId="164" fontId="2" fillId="0" borderId="69" xfId="1" applyNumberFormat="1" applyFont="1" applyBorder="1" applyAlignment="1">
      <alignment horizontal="center" vertical="center"/>
    </xf>
    <xf numFmtId="0" fontId="12" fillId="0" borderId="0" xfId="0" applyFont="1" applyAlignment="1"/>
    <xf numFmtId="0" fontId="16" fillId="0" borderId="0" xfId="0" applyFont="1" applyAlignment="1"/>
    <xf numFmtId="0" fontId="9" fillId="0" borderId="0" xfId="0" applyFont="1" applyAlignment="1"/>
    <xf numFmtId="0" fontId="27" fillId="0" borderId="0" xfId="0" applyFont="1" applyAlignment="1">
      <alignment horizontal="center"/>
    </xf>
    <xf numFmtId="0" fontId="27" fillId="0" borderId="0" xfId="0" applyFont="1" applyAlignment="1"/>
    <xf numFmtId="0" fontId="9" fillId="0" borderId="13" xfId="0" applyFont="1" applyBorder="1" applyAlignment="1">
      <alignment vertical="center"/>
    </xf>
    <xf numFmtId="0" fontId="9" fillId="0" borderId="70" xfId="0" applyFont="1" applyFill="1" applyBorder="1" applyAlignment="1">
      <alignment vertical="center"/>
    </xf>
    <xf numFmtId="0" fontId="9" fillId="0" borderId="29" xfId="0" applyFont="1" applyBorder="1" applyAlignment="1">
      <alignment vertical="center"/>
    </xf>
    <xf numFmtId="0" fontId="9" fillId="0" borderId="71" xfId="0" applyFont="1" applyBorder="1" applyAlignment="1">
      <alignment vertical="center"/>
    </xf>
    <xf numFmtId="0" fontId="9" fillId="0" borderId="29" xfId="0" applyFont="1" applyFill="1" applyBorder="1" applyAlignment="1">
      <alignment vertical="center"/>
    </xf>
    <xf numFmtId="0" fontId="9" fillId="0" borderId="72" xfId="0" applyFont="1" applyBorder="1" applyAlignment="1">
      <alignment horizontal="left" vertical="center"/>
    </xf>
    <xf numFmtId="0" fontId="4" fillId="0" borderId="59" xfId="0" applyFont="1" applyBorder="1" applyAlignment="1">
      <alignment horizontal="center"/>
    </xf>
    <xf numFmtId="0" fontId="4" fillId="0" borderId="50" xfId="0" applyFont="1" applyBorder="1" applyAlignment="1">
      <alignment horizontal="center"/>
    </xf>
    <xf numFmtId="0" fontId="4" fillId="0" borderId="51" xfId="0" applyFont="1" applyBorder="1" applyAlignment="1">
      <alignment horizontal="center"/>
    </xf>
    <xf numFmtId="0" fontId="9" fillId="0" borderId="34" xfId="0" applyFont="1" applyFill="1" applyBorder="1" applyAlignment="1">
      <alignment vertical="center"/>
    </xf>
    <xf numFmtId="0" fontId="0" fillId="0" borderId="60" xfId="0" applyBorder="1" applyAlignment="1">
      <alignment horizontal="center" vertical="center"/>
    </xf>
    <xf numFmtId="0" fontId="29" fillId="0" borderId="60" xfId="0" applyFont="1" applyBorder="1" applyAlignment="1">
      <alignment horizontal="center" vertical="center" wrapText="1"/>
    </xf>
    <xf numFmtId="0" fontId="3" fillId="0" borderId="60" xfId="0" applyFont="1" applyBorder="1"/>
    <xf numFmtId="0" fontId="0" fillId="0" borderId="60" xfId="0" applyBorder="1"/>
    <xf numFmtId="164" fontId="0" fillId="0" borderId="59" xfId="0" applyNumberFormat="1" applyBorder="1"/>
    <xf numFmtId="164" fontId="0" fillId="0" borderId="51" xfId="0" applyNumberFormat="1" applyBorder="1"/>
    <xf numFmtId="0" fontId="6" fillId="0" borderId="13" xfId="0" applyFont="1" applyBorder="1" applyAlignment="1"/>
    <xf numFmtId="0" fontId="1" fillId="0" borderId="13" xfId="0" applyFont="1" applyBorder="1" applyAlignment="1"/>
    <xf numFmtId="0" fontId="30" fillId="0" borderId="13" xfId="0" applyFont="1" applyBorder="1" applyAlignment="1"/>
    <xf numFmtId="0" fontId="30" fillId="0" borderId="13" xfId="0" applyFont="1" applyBorder="1"/>
    <xf numFmtId="0" fontId="30" fillId="0" borderId="34" xfId="0" applyFont="1" applyBorder="1"/>
    <xf numFmtId="164" fontId="0" fillId="0" borderId="73" xfId="0" applyNumberFormat="1" applyBorder="1" applyAlignment="1">
      <alignment horizontal="center"/>
    </xf>
    <xf numFmtId="0" fontId="9" fillId="0" borderId="13" xfId="0" applyFont="1" applyBorder="1" applyAlignment="1"/>
    <xf numFmtId="0" fontId="31" fillId="0" borderId="13" xfId="0" applyFont="1" applyBorder="1" applyAlignment="1"/>
    <xf numFmtId="0" fontId="9" fillId="0" borderId="13" xfId="0" applyFont="1" applyBorder="1" applyAlignment="1">
      <alignment horizontal="center"/>
    </xf>
    <xf numFmtId="0" fontId="15" fillId="0" borderId="13" xfId="0" applyFont="1" applyBorder="1"/>
    <xf numFmtId="0" fontId="15" fillId="0" borderId="34" xfId="0" applyFont="1" applyBorder="1"/>
    <xf numFmtId="0" fontId="7" fillId="0" borderId="12" xfId="0" applyFont="1" applyBorder="1" applyAlignment="1">
      <alignment horizontal="center"/>
    </xf>
    <xf numFmtId="0" fontId="6" fillId="0" borderId="0" xfId="0" applyFont="1" applyBorder="1"/>
    <xf numFmtId="0" fontId="8" fillId="0" borderId="0" xfId="0" applyFont="1" applyBorder="1" applyAlignment="1">
      <alignment horizontal="right"/>
    </xf>
    <xf numFmtId="10" fontId="8" fillId="0" borderId="0" xfId="2" applyNumberFormat="1" applyFont="1" applyBorder="1"/>
    <xf numFmtId="164" fontId="6" fillId="0" borderId="0" xfId="0" applyNumberFormat="1" applyFont="1" applyBorder="1" applyAlignment="1"/>
    <xf numFmtId="10" fontId="8" fillId="0" borderId="0" xfId="0" applyNumberFormat="1" applyFont="1" applyBorder="1"/>
    <xf numFmtId="164" fontId="0" fillId="0" borderId="0" xfId="1" applyNumberFormat="1" applyFont="1" applyBorder="1" applyAlignment="1"/>
    <xf numFmtId="0" fontId="24" fillId="0" borderId="13" xfId="0" applyFont="1" applyBorder="1"/>
    <xf numFmtId="0" fontId="8" fillId="0" borderId="34" xfId="0" applyFont="1" applyBorder="1"/>
    <xf numFmtId="0" fontId="4" fillId="0" borderId="74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23" fillId="0" borderId="72" xfId="0" applyFont="1" applyFill="1" applyBorder="1"/>
    <xf numFmtId="164" fontId="0" fillId="0" borderId="75" xfId="1" applyNumberFormat="1" applyFont="1" applyBorder="1"/>
    <xf numFmtId="164" fontId="2" fillId="0" borderId="66" xfId="0" applyNumberFormat="1" applyFont="1" applyBorder="1"/>
    <xf numFmtId="0" fontId="9" fillId="0" borderId="0" xfId="0" applyFont="1"/>
    <xf numFmtId="0" fontId="23" fillId="0" borderId="12" xfId="0" applyFont="1" applyBorder="1" applyAlignment="1">
      <alignment horizontal="center"/>
    </xf>
    <xf numFmtId="0" fontId="33" fillId="0" borderId="0" xfId="0" applyFont="1" applyFill="1" applyBorder="1"/>
    <xf numFmtId="0" fontId="8" fillId="0" borderId="76" xfId="0" applyFont="1" applyFill="1" applyBorder="1" applyAlignment="1">
      <alignment horizontal="right"/>
    </xf>
    <xf numFmtId="0" fontId="8" fillId="0" borderId="7" xfId="0" applyFont="1" applyBorder="1" applyAlignment="1">
      <alignment horizontal="right"/>
    </xf>
    <xf numFmtId="0" fontId="2" fillId="0" borderId="57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8" fillId="0" borderId="7" xfId="0" applyFont="1" applyFill="1" applyBorder="1" applyAlignment="1">
      <alignment horizontal="right"/>
    </xf>
    <xf numFmtId="0" fontId="9" fillId="0" borderId="47" xfId="0" applyFont="1" applyBorder="1" applyAlignment="1">
      <alignment horizontal="left" vertical="center"/>
    </xf>
    <xf numFmtId="0" fontId="9" fillId="0" borderId="46" xfId="0" applyFont="1" applyBorder="1" applyAlignment="1">
      <alignment horizontal="left" vertical="center"/>
    </xf>
    <xf numFmtId="0" fontId="2" fillId="0" borderId="77" xfId="0" applyFont="1" applyFill="1" applyBorder="1" applyAlignment="1">
      <alignment horizontal="center" vertical="center"/>
    </xf>
    <xf numFmtId="0" fontId="8" fillId="0" borderId="78" xfId="0" applyFont="1" applyFill="1" applyBorder="1" applyAlignment="1">
      <alignment horizontal="center" vertical="center"/>
    </xf>
    <xf numFmtId="0" fontId="8" fillId="0" borderId="35" xfId="0" applyFont="1" applyFill="1" applyBorder="1" applyAlignment="1">
      <alignment horizontal="center" vertical="center"/>
    </xf>
    <xf numFmtId="0" fontId="8" fillId="0" borderId="58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right"/>
    </xf>
    <xf numFmtId="0" fontId="9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2" fillId="0" borderId="56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8" fillId="0" borderId="78" xfId="0" applyFont="1" applyFill="1" applyBorder="1" applyAlignment="1">
      <alignment vertical="center"/>
    </xf>
    <xf numFmtId="0" fontId="8" fillId="0" borderId="35" xfId="0" applyFont="1" applyFill="1" applyBorder="1" applyAlignment="1">
      <alignment vertical="center"/>
    </xf>
    <xf numFmtId="0" fontId="11" fillId="0" borderId="47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164" fontId="2" fillId="0" borderId="57" xfId="1" applyNumberFormat="1" applyFont="1" applyBorder="1" applyAlignment="1">
      <alignment horizontal="center" vertical="center" textRotation="180"/>
    </xf>
    <xf numFmtId="164" fontId="2" fillId="0" borderId="58" xfId="1" applyNumberFormat="1" applyFont="1" applyBorder="1" applyAlignment="1">
      <alignment horizontal="center" vertical="center" textRotation="180"/>
    </xf>
    <xf numFmtId="164" fontId="2" fillId="0" borderId="53" xfId="1" applyNumberFormat="1" applyFont="1" applyBorder="1" applyAlignment="1">
      <alignment horizontal="center" vertical="center" textRotation="180"/>
    </xf>
    <xf numFmtId="164" fontId="2" fillId="0" borderId="55" xfId="1" applyNumberFormat="1" applyFont="1" applyBorder="1" applyAlignment="1">
      <alignment horizontal="center" vertical="center" textRotation="180"/>
    </xf>
    <xf numFmtId="164" fontId="2" fillId="0" borderId="65" xfId="1" applyNumberFormat="1" applyFont="1" applyBorder="1" applyAlignment="1">
      <alignment horizontal="center" vertical="center" textRotation="180"/>
    </xf>
    <xf numFmtId="0" fontId="27" fillId="0" borderId="0" xfId="0" applyFont="1" applyAlignment="1">
      <alignment horizontal="center"/>
    </xf>
    <xf numFmtId="164" fontId="0" fillId="0" borderId="53" xfId="1" applyNumberFormat="1" applyFont="1" applyBorder="1" applyAlignment="1">
      <alignment horizontal="center"/>
    </xf>
    <xf numFmtId="164" fontId="0" fillId="0" borderId="55" xfId="1" applyNumberFormat="1" applyFont="1" applyBorder="1" applyAlignment="1">
      <alignment horizontal="center"/>
    </xf>
    <xf numFmtId="164" fontId="0" fillId="0" borderId="65" xfId="1" applyNumberFormat="1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8" fillId="0" borderId="0" xfId="0" applyFont="1" applyFill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0" fillId="0" borderId="0" xfId="0" applyAlignment="1">
      <alignment horizontal="center"/>
    </xf>
    <xf numFmtId="164" fontId="9" fillId="0" borderId="1" xfId="1" applyNumberFormat="1" applyFont="1" applyBorder="1" applyAlignment="1">
      <alignment horizontal="center" vertical="center"/>
    </xf>
    <xf numFmtId="10" fontId="24" fillId="0" borderId="46" xfId="2" applyNumberFormat="1" applyFont="1" applyBorder="1" applyAlignment="1">
      <alignment horizontal="center" vertical="center"/>
    </xf>
    <xf numFmtId="10" fontId="24" fillId="0" borderId="10" xfId="2" applyNumberFormat="1" applyFont="1" applyBorder="1" applyAlignment="1">
      <alignment horizontal="center" vertical="center"/>
    </xf>
    <xf numFmtId="164" fontId="6" fillId="0" borderId="46" xfId="0" applyNumberFormat="1" applyFont="1" applyBorder="1" applyAlignment="1">
      <alignment vertical="center"/>
    </xf>
    <xf numFmtId="164" fontId="6" fillId="0" borderId="46" xfId="1" applyNumberFormat="1" applyFont="1" applyBorder="1" applyAlignment="1">
      <alignment horizontal="center" vertical="center"/>
    </xf>
    <xf numFmtId="10" fontId="24" fillId="0" borderId="1" xfId="2" applyNumberFormat="1" applyFont="1" applyBorder="1" applyAlignment="1">
      <alignment horizontal="center" vertical="center"/>
    </xf>
    <xf numFmtId="0" fontId="6" fillId="0" borderId="77" xfId="0" applyFont="1" applyFill="1" applyBorder="1" applyAlignment="1">
      <alignment horizontal="center" vertical="center"/>
    </xf>
    <xf numFmtId="0" fontId="11" fillId="0" borderId="78" xfId="0" applyFont="1" applyFill="1" applyBorder="1" applyAlignment="1">
      <alignment horizontal="center" vertical="center"/>
    </xf>
    <xf numFmtId="0" fontId="11" fillId="0" borderId="35" xfId="0" applyFont="1" applyFill="1" applyBorder="1" applyAlignment="1">
      <alignment horizontal="center" vertical="center"/>
    </xf>
    <xf numFmtId="0" fontId="15" fillId="0" borderId="78" xfId="0" applyFont="1" applyFill="1" applyBorder="1" applyAlignment="1">
      <alignment vertical="center"/>
    </xf>
    <xf numFmtId="0" fontId="15" fillId="0" borderId="35" xfId="0" applyFont="1" applyFill="1" applyBorder="1" applyAlignment="1">
      <alignment vertical="center"/>
    </xf>
    <xf numFmtId="0" fontId="4" fillId="0" borderId="15" xfId="0" applyFont="1" applyBorder="1" applyAlignment="1">
      <alignment horizontal="center"/>
    </xf>
    <xf numFmtId="0" fontId="4" fillId="0" borderId="74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7" fillId="0" borderId="53" xfId="0" applyFont="1" applyBorder="1" applyAlignment="1">
      <alignment horizontal="center" vertical="center" textRotation="90"/>
    </xf>
    <xf numFmtId="0" fontId="7" fillId="0" borderId="55" xfId="0" applyFont="1" applyBorder="1" applyAlignment="1">
      <alignment horizontal="center" vertical="center" textRotation="90"/>
    </xf>
    <xf numFmtId="0" fontId="7" fillId="0" borderId="65" xfId="0" applyFont="1" applyBorder="1" applyAlignment="1">
      <alignment horizontal="center" vertical="center" textRotation="90"/>
    </xf>
    <xf numFmtId="0" fontId="2" fillId="0" borderId="47" xfId="0" applyFont="1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7" xfId="0" applyBorder="1" applyAlignment="1">
      <alignment horizontal="right"/>
    </xf>
    <xf numFmtId="0" fontId="0" fillId="0" borderId="46" xfId="0" applyBorder="1" applyAlignment="1">
      <alignment horizontal="right"/>
    </xf>
    <xf numFmtId="0" fontId="2" fillId="2" borderId="39" xfId="0" applyFont="1" applyFill="1" applyBorder="1" applyAlignment="1">
      <alignment horizontal="center" vertical="center" wrapText="1"/>
    </xf>
    <xf numFmtId="0" fontId="2" fillId="2" borderId="79" xfId="0" applyFont="1" applyFill="1" applyBorder="1" applyAlignment="1">
      <alignment horizontal="center" vertical="center" wrapText="1"/>
    </xf>
    <xf numFmtId="0" fontId="2" fillId="2" borderId="80" xfId="0" applyFont="1" applyFill="1" applyBorder="1" applyAlignment="1">
      <alignment horizontal="center" vertical="center" wrapText="1"/>
    </xf>
    <xf numFmtId="0" fontId="2" fillId="2" borderId="5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7" fillId="0" borderId="8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77" xfId="0" applyFont="1" applyBorder="1" applyAlignment="1">
      <alignment horizontal="center"/>
    </xf>
    <xf numFmtId="0" fontId="8" fillId="0" borderId="78" xfId="0" applyFont="1" applyBorder="1" applyAlignment="1">
      <alignment horizontal="center"/>
    </xf>
    <xf numFmtId="0" fontId="8" fillId="0" borderId="35" xfId="0" applyFont="1" applyBorder="1" applyAlignment="1">
      <alignment horizontal="center"/>
    </xf>
    <xf numFmtId="0" fontId="0" fillId="0" borderId="81" xfId="0" applyBorder="1" applyAlignment="1">
      <alignment horizontal="center"/>
    </xf>
    <xf numFmtId="0" fontId="0" fillId="0" borderId="82" xfId="0" applyBorder="1" applyAlignment="1">
      <alignment horizontal="center"/>
    </xf>
    <xf numFmtId="43" fontId="20" fillId="0" borderId="58" xfId="1" applyFont="1" applyBorder="1" applyAlignment="1">
      <alignment horizontal="center" vertical="center" wrapText="1"/>
    </xf>
    <xf numFmtId="43" fontId="20" fillId="0" borderId="1" xfId="1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164" fontId="8" fillId="0" borderId="26" xfId="1" applyNumberFormat="1" applyFont="1" applyBorder="1" applyAlignment="1">
      <alignment horizontal="center"/>
    </xf>
  </cellXfs>
  <cellStyles count="3">
    <cellStyle name="Migliaia" xfId="1" builtinId="3"/>
    <cellStyle name="Normale" xfId="0" builtinId="0"/>
    <cellStyle name="Percentual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942975</xdr:colOff>
      <xdr:row>0</xdr:row>
      <xdr:rowOff>28575</xdr:rowOff>
    </xdr:from>
    <xdr:to>
      <xdr:col>5</xdr:col>
      <xdr:colOff>1428750</xdr:colOff>
      <xdr:row>1</xdr:row>
      <xdr:rowOff>0</xdr:rowOff>
    </xdr:to>
    <xdr:pic>
      <xdr:nvPicPr>
        <xdr:cNvPr id="5164" name="Picture 1" descr="stemma">
          <a:extLst>
            <a:ext uri="{FF2B5EF4-FFF2-40B4-BE49-F238E27FC236}">
              <a16:creationId xmlns:a16="http://schemas.microsoft.com/office/drawing/2014/main" id="{DE66BF84-B82C-496A-A099-F4CC619BA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6675" y="28575"/>
          <a:ext cx="4857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942975</xdr:colOff>
      <xdr:row>0</xdr:row>
      <xdr:rowOff>28575</xdr:rowOff>
    </xdr:from>
    <xdr:to>
      <xdr:col>5</xdr:col>
      <xdr:colOff>1428750</xdr:colOff>
      <xdr:row>1</xdr:row>
      <xdr:rowOff>0</xdr:rowOff>
    </xdr:to>
    <xdr:pic>
      <xdr:nvPicPr>
        <xdr:cNvPr id="6188" name="Picture 1" descr="stemma">
          <a:extLst>
            <a:ext uri="{FF2B5EF4-FFF2-40B4-BE49-F238E27FC236}">
              <a16:creationId xmlns:a16="http://schemas.microsoft.com/office/drawing/2014/main" id="{3CA0BCE2-5932-4F5E-BC3F-7A93F5282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6675" y="28575"/>
          <a:ext cx="4857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942975</xdr:colOff>
      <xdr:row>0</xdr:row>
      <xdr:rowOff>28575</xdr:rowOff>
    </xdr:from>
    <xdr:to>
      <xdr:col>5</xdr:col>
      <xdr:colOff>1428750</xdr:colOff>
      <xdr:row>1</xdr:row>
      <xdr:rowOff>0</xdr:rowOff>
    </xdr:to>
    <xdr:pic>
      <xdr:nvPicPr>
        <xdr:cNvPr id="7212" name="Picture 1" descr="stemma">
          <a:extLst>
            <a:ext uri="{FF2B5EF4-FFF2-40B4-BE49-F238E27FC236}">
              <a16:creationId xmlns:a16="http://schemas.microsoft.com/office/drawing/2014/main" id="{B8498D03-6E17-4F95-B8E8-FDD33CFF9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6675" y="28575"/>
          <a:ext cx="4857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942975</xdr:colOff>
      <xdr:row>0</xdr:row>
      <xdr:rowOff>28575</xdr:rowOff>
    </xdr:from>
    <xdr:to>
      <xdr:col>5</xdr:col>
      <xdr:colOff>1428750</xdr:colOff>
      <xdr:row>1</xdr:row>
      <xdr:rowOff>0</xdr:rowOff>
    </xdr:to>
    <xdr:pic>
      <xdr:nvPicPr>
        <xdr:cNvPr id="8236" name="Picture 1" descr="stemma">
          <a:extLst>
            <a:ext uri="{FF2B5EF4-FFF2-40B4-BE49-F238E27FC236}">
              <a16:creationId xmlns:a16="http://schemas.microsoft.com/office/drawing/2014/main" id="{F9C3FA10-9497-4827-838E-CDCD31760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6675" y="28575"/>
          <a:ext cx="4857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1600200</xdr:colOff>
      <xdr:row>0</xdr:row>
      <xdr:rowOff>28575</xdr:rowOff>
    </xdr:from>
    <xdr:to>
      <xdr:col>1</xdr:col>
      <xdr:colOff>1971675</xdr:colOff>
      <xdr:row>0</xdr:row>
      <xdr:rowOff>485775</xdr:rowOff>
    </xdr:to>
    <xdr:pic>
      <xdr:nvPicPr>
        <xdr:cNvPr id="10287" name="Picture 4" descr="stemma">
          <a:extLst>
            <a:ext uri="{FF2B5EF4-FFF2-40B4-BE49-F238E27FC236}">
              <a16:creationId xmlns:a16="http://schemas.microsoft.com/office/drawing/2014/main" id="{D2A0B576-2B13-44AC-A9CF-1E4475609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8575"/>
          <a:ext cx="3714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</xdr:colOff>
      <xdr:row>0</xdr:row>
      <xdr:rowOff>19050</xdr:rowOff>
    </xdr:from>
    <xdr:to>
      <xdr:col>12</xdr:col>
      <xdr:colOff>152400</xdr:colOff>
      <xdr:row>0</xdr:row>
      <xdr:rowOff>590550</xdr:rowOff>
    </xdr:to>
    <xdr:pic>
      <xdr:nvPicPr>
        <xdr:cNvPr id="1077" name="Picture 4" descr="stemma">
          <a:extLst>
            <a:ext uri="{FF2B5EF4-FFF2-40B4-BE49-F238E27FC236}">
              <a16:creationId xmlns:a16="http://schemas.microsoft.com/office/drawing/2014/main" id="{5C9B7B1B-06E9-4CCB-9F5C-3FC1A93BF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9050"/>
          <a:ext cx="4667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457200</xdr:colOff>
      <xdr:row>0</xdr:row>
      <xdr:rowOff>47625</xdr:rowOff>
    </xdr:from>
    <xdr:to>
      <xdr:col>5</xdr:col>
      <xdr:colOff>66675</xdr:colOff>
      <xdr:row>0</xdr:row>
      <xdr:rowOff>638175</xdr:rowOff>
    </xdr:to>
    <xdr:pic>
      <xdr:nvPicPr>
        <xdr:cNvPr id="9303" name="Picture 1" descr="stemma">
          <a:extLst>
            <a:ext uri="{FF2B5EF4-FFF2-40B4-BE49-F238E27FC236}">
              <a16:creationId xmlns:a16="http://schemas.microsoft.com/office/drawing/2014/main" id="{7343F223-B2D2-4FBF-9C13-CE24732AA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47625"/>
          <a:ext cx="476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76200</xdr:colOff>
      <xdr:row>18</xdr:row>
      <xdr:rowOff>76200</xdr:rowOff>
    </xdr:from>
    <xdr:to>
      <xdr:col>8</xdr:col>
      <xdr:colOff>514350</xdr:colOff>
      <xdr:row>20</xdr:row>
      <xdr:rowOff>85725</xdr:rowOff>
    </xdr:to>
    <xdr:sp macro="" textlink="">
      <xdr:nvSpPr>
        <xdr:cNvPr id="9304" name="AutoShape 2">
          <a:extLst>
            <a:ext uri="{FF2B5EF4-FFF2-40B4-BE49-F238E27FC236}">
              <a16:creationId xmlns:a16="http://schemas.microsoft.com/office/drawing/2014/main" id="{9607C376-F025-45B2-859D-85C146C7546C}"/>
            </a:ext>
          </a:extLst>
        </xdr:cNvPr>
        <xdr:cNvSpPr>
          <a:spLocks noChangeArrowheads="1"/>
        </xdr:cNvSpPr>
      </xdr:nvSpPr>
      <xdr:spPr bwMode="auto">
        <a:xfrm>
          <a:off x="4848225" y="4829175"/>
          <a:ext cx="438150" cy="295275"/>
        </a:xfrm>
        <a:prstGeom prst="leftArrow">
          <a:avLst>
            <a:gd name="adj1" fmla="val 50000"/>
            <a:gd name="adj2" fmla="val 37097"/>
          </a:avLst>
        </a:prstGeom>
        <a:solidFill>
          <a:srgbClr val="DDDDDD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0"/>
  <sheetViews>
    <sheetView zoomScale="75" workbookViewId="0">
      <selection activeCell="A7" sqref="A7:L7"/>
    </sheetView>
  </sheetViews>
  <sheetFormatPr defaultRowHeight="12.75" x14ac:dyDescent="0.2"/>
  <cols>
    <col min="1" max="1" width="2.5703125" customWidth="1"/>
    <col min="2" max="2" width="32.7109375" customWidth="1"/>
    <col min="3" max="3" width="10.140625" customWidth="1"/>
    <col min="4" max="4" width="8.28515625" customWidth="1"/>
    <col min="5" max="5" width="2.140625" customWidth="1"/>
    <col min="6" max="6" width="35" customWidth="1"/>
    <col min="7" max="7" width="9.42578125" customWidth="1"/>
    <col min="8" max="8" width="8.7109375" customWidth="1"/>
    <col min="9" max="9" width="2.5703125" customWidth="1"/>
    <col min="10" max="10" width="36.42578125" customWidth="1"/>
    <col min="11" max="11" width="8.5703125" customWidth="1"/>
    <col min="12" max="12" width="7" customWidth="1"/>
    <col min="13" max="13" width="0.85546875" customWidth="1"/>
  </cols>
  <sheetData>
    <row r="1" spans="1:13" ht="2.25" customHeight="1" x14ac:dyDescent="0.2">
      <c r="A1" s="64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3" ht="4.5" hidden="1" customHeight="1" x14ac:dyDescent="0.25">
      <c r="A2" s="273" t="s">
        <v>63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</row>
    <row r="3" spans="1:13" ht="4.5" hidden="1" customHeight="1" x14ac:dyDescent="0.2">
      <c r="A3" s="274" t="s">
        <v>64</v>
      </c>
      <c r="B3" s="274"/>
      <c r="C3" s="274"/>
      <c r="D3" s="274"/>
      <c r="E3" s="274"/>
      <c r="F3" s="274"/>
      <c r="G3" s="274"/>
      <c r="H3" s="274"/>
      <c r="I3" s="274"/>
      <c r="J3" s="274"/>
      <c r="K3" s="274"/>
      <c r="L3" s="274"/>
    </row>
    <row r="4" spans="1:13" ht="1.5" hidden="1" customHeight="1" x14ac:dyDescent="0.2">
      <c r="B4" s="64"/>
      <c r="C4" s="64"/>
      <c r="D4" s="64"/>
      <c r="F4" s="64"/>
      <c r="G4" s="64"/>
      <c r="H4" s="64"/>
      <c r="J4" s="64"/>
      <c r="K4" s="64"/>
      <c r="L4" s="64"/>
    </row>
    <row r="5" spans="1:13" ht="3" hidden="1" customHeight="1" x14ac:dyDescent="0.25">
      <c r="A5" s="275" t="s">
        <v>113</v>
      </c>
      <c r="B5" s="275"/>
      <c r="C5" s="275"/>
      <c r="D5" s="275"/>
      <c r="E5" s="275"/>
      <c r="F5" s="275"/>
      <c r="G5" s="275"/>
      <c r="H5" s="275"/>
      <c r="I5" s="275"/>
      <c r="J5" s="275"/>
      <c r="K5" s="275"/>
      <c r="L5" s="275"/>
    </row>
    <row r="6" spans="1:13" ht="15.75" hidden="1" x14ac:dyDescent="0.25">
      <c r="A6" s="275" t="s">
        <v>114</v>
      </c>
      <c r="B6" s="275"/>
      <c r="C6" s="275"/>
      <c r="D6" s="275"/>
      <c r="E6" s="275"/>
      <c r="F6" s="275"/>
      <c r="G6" s="275"/>
      <c r="H6" s="275"/>
      <c r="I6" s="275"/>
      <c r="J6" s="275"/>
      <c r="K6" s="275"/>
      <c r="L6" s="275"/>
    </row>
    <row r="7" spans="1:13" ht="17.25" customHeight="1" thickBot="1" x14ac:dyDescent="0.45">
      <c r="A7" s="276" t="s">
        <v>161</v>
      </c>
      <c r="B7" s="276"/>
      <c r="C7" s="276"/>
      <c r="D7" s="276"/>
      <c r="E7" s="276"/>
      <c r="F7" s="276"/>
      <c r="G7" s="276"/>
      <c r="H7" s="276"/>
      <c r="I7" s="276"/>
      <c r="J7" s="276"/>
      <c r="K7" s="276"/>
      <c r="L7" s="276"/>
      <c r="M7" s="14"/>
    </row>
    <row r="8" spans="1:13" ht="0.75" hidden="1" customHeight="1" thickBot="1" x14ac:dyDescent="0.45">
      <c r="A8" s="27"/>
      <c r="B8" s="28"/>
      <c r="C8" s="28"/>
      <c r="D8" s="28"/>
      <c r="E8" s="28"/>
      <c r="F8" s="28"/>
      <c r="G8" s="28"/>
      <c r="H8" s="28"/>
      <c r="I8" s="14"/>
      <c r="J8" s="14"/>
      <c r="K8" s="14"/>
      <c r="L8" s="14"/>
      <c r="M8" s="14"/>
    </row>
    <row r="9" spans="1:13" s="34" customFormat="1" ht="36.75" customHeight="1" thickBot="1" x14ac:dyDescent="0.25">
      <c r="A9" s="30"/>
      <c r="B9" s="266" t="s">
        <v>5</v>
      </c>
      <c r="C9" s="267"/>
      <c r="D9" s="31"/>
      <c r="E9" s="32"/>
      <c r="F9" s="266" t="s">
        <v>5</v>
      </c>
      <c r="G9" s="267"/>
      <c r="H9" s="31"/>
      <c r="I9" s="32"/>
      <c r="J9" s="266" t="s">
        <v>5</v>
      </c>
      <c r="K9" s="267"/>
      <c r="L9" s="31"/>
      <c r="M9" s="32"/>
    </row>
    <row r="10" spans="1:13" s="34" customFormat="1" ht="20.25" customHeight="1" x14ac:dyDescent="0.2">
      <c r="A10" s="57"/>
      <c r="B10" s="268" t="s">
        <v>115</v>
      </c>
      <c r="C10" s="269"/>
      <c r="D10" s="270"/>
      <c r="E10" s="58"/>
      <c r="F10" s="268" t="s">
        <v>116</v>
      </c>
      <c r="G10" s="269"/>
      <c r="H10" s="270"/>
      <c r="I10" s="58"/>
      <c r="J10" s="268" t="s">
        <v>117</v>
      </c>
      <c r="K10" s="269"/>
      <c r="L10" s="270"/>
      <c r="M10" s="58"/>
    </row>
    <row r="11" spans="1:13" s="8" customFormat="1" ht="22.5" customHeight="1" x14ac:dyDescent="0.2">
      <c r="A11" s="6"/>
      <c r="B11" s="244" t="s">
        <v>160</v>
      </c>
      <c r="C11" s="40"/>
      <c r="D11" s="35"/>
      <c r="E11" s="7"/>
      <c r="F11" s="244" t="s">
        <v>160</v>
      </c>
      <c r="G11" s="40"/>
      <c r="H11" s="35"/>
      <c r="I11" s="7"/>
      <c r="J11" s="244" t="s">
        <v>160</v>
      </c>
      <c r="K11" s="40"/>
      <c r="L11" s="35"/>
      <c r="M11" s="7"/>
    </row>
    <row r="12" spans="1:13" s="8" customFormat="1" ht="13.5" customHeight="1" x14ac:dyDescent="0.2">
      <c r="A12" s="6"/>
      <c r="B12" s="36"/>
      <c r="C12" s="44" t="s">
        <v>121</v>
      </c>
      <c r="D12" s="35"/>
      <c r="E12" s="7"/>
      <c r="F12" s="36"/>
      <c r="G12" s="44" t="s">
        <v>121</v>
      </c>
      <c r="H12" s="35"/>
      <c r="I12" s="7"/>
      <c r="J12" s="36"/>
      <c r="K12" s="44" t="s">
        <v>121</v>
      </c>
      <c r="L12" s="35"/>
      <c r="M12" s="7"/>
    </row>
    <row r="13" spans="1:13" ht="18" customHeight="1" x14ac:dyDescent="0.25">
      <c r="A13" s="1"/>
      <c r="B13" s="239" t="s">
        <v>120</v>
      </c>
      <c r="C13" s="45"/>
      <c r="D13" s="66"/>
      <c r="E13" s="4"/>
      <c r="F13" s="241" t="s">
        <v>122</v>
      </c>
      <c r="G13" s="45"/>
      <c r="H13" s="18"/>
      <c r="I13" s="4"/>
      <c r="J13" s="241" t="s">
        <v>123</v>
      </c>
      <c r="K13" s="45"/>
      <c r="L13" s="18"/>
      <c r="M13" s="4"/>
    </row>
    <row r="14" spans="1:13" ht="24.75" customHeight="1" x14ac:dyDescent="0.2">
      <c r="A14" s="29">
        <v>1</v>
      </c>
      <c r="B14" s="240" t="s">
        <v>124</v>
      </c>
      <c r="C14" s="45"/>
      <c r="D14" s="66"/>
      <c r="E14" s="4"/>
      <c r="F14" s="242" t="s">
        <v>135</v>
      </c>
      <c r="G14" s="45"/>
      <c r="H14" s="18"/>
      <c r="I14" s="4"/>
      <c r="J14" s="242" t="s">
        <v>145</v>
      </c>
      <c r="K14" s="45"/>
      <c r="L14" s="15"/>
      <c r="M14" s="5"/>
    </row>
    <row r="15" spans="1:13" ht="27.75" customHeight="1" x14ac:dyDescent="0.2">
      <c r="A15" s="29">
        <f>+A14+1</f>
        <v>2</v>
      </c>
      <c r="B15" s="240" t="s">
        <v>125</v>
      </c>
      <c r="C15" s="45"/>
      <c r="D15" s="66"/>
      <c r="E15" s="4"/>
      <c r="F15" s="242" t="s">
        <v>136</v>
      </c>
      <c r="G15" s="45"/>
      <c r="H15" s="18"/>
      <c r="I15" s="4"/>
      <c r="J15" s="242" t="s">
        <v>146</v>
      </c>
      <c r="K15" s="45"/>
      <c r="L15" s="24"/>
      <c r="M15" s="5"/>
    </row>
    <row r="16" spans="1:13" ht="29.25" customHeight="1" x14ac:dyDescent="0.2">
      <c r="A16" s="29">
        <f t="shared" ref="A16:A29" si="0">+A15+1</f>
        <v>3</v>
      </c>
      <c r="B16" s="240" t="s">
        <v>126</v>
      </c>
      <c r="C16" s="45"/>
      <c r="D16" s="66"/>
      <c r="E16" s="4"/>
      <c r="F16" s="242" t="s">
        <v>133</v>
      </c>
      <c r="G16" s="45"/>
      <c r="H16" s="18"/>
      <c r="I16" s="4"/>
      <c r="J16" s="242" t="s">
        <v>147</v>
      </c>
      <c r="K16" s="45"/>
      <c r="L16" s="24"/>
      <c r="M16" s="5"/>
    </row>
    <row r="17" spans="1:13" ht="27.75" customHeight="1" x14ac:dyDescent="0.2">
      <c r="A17" s="29">
        <f t="shared" si="0"/>
        <v>4</v>
      </c>
      <c r="B17" s="240" t="s">
        <v>127</v>
      </c>
      <c r="C17" s="45"/>
      <c r="D17" s="66"/>
      <c r="E17" s="4"/>
      <c r="F17" s="242" t="s">
        <v>137</v>
      </c>
      <c r="G17" s="45"/>
      <c r="H17" s="18"/>
      <c r="I17" s="4"/>
      <c r="J17" s="242" t="s">
        <v>148</v>
      </c>
      <c r="K17" s="45"/>
      <c r="L17" s="24"/>
      <c r="M17" s="5"/>
    </row>
    <row r="18" spans="1:13" ht="26.25" customHeight="1" x14ac:dyDescent="0.2">
      <c r="A18" s="29">
        <f t="shared" si="0"/>
        <v>5</v>
      </c>
      <c r="B18" s="240" t="s">
        <v>129</v>
      </c>
      <c r="C18" s="45"/>
      <c r="D18" s="66"/>
      <c r="E18" s="4"/>
      <c r="F18" s="242" t="s">
        <v>138</v>
      </c>
      <c r="G18" s="45"/>
      <c r="H18" s="18"/>
      <c r="I18" s="4"/>
      <c r="J18" s="242" t="s">
        <v>149</v>
      </c>
      <c r="K18" s="45"/>
      <c r="L18" s="24"/>
      <c r="M18" s="5"/>
    </row>
    <row r="19" spans="1:13" ht="27" customHeight="1" x14ac:dyDescent="0.2">
      <c r="A19" s="29">
        <f t="shared" si="0"/>
        <v>6</v>
      </c>
      <c r="B19" s="240" t="s">
        <v>128</v>
      </c>
      <c r="C19" s="45"/>
      <c r="D19" s="67"/>
      <c r="E19" s="4"/>
      <c r="F19" s="242" t="s">
        <v>139</v>
      </c>
      <c r="G19" s="45"/>
      <c r="H19" s="18"/>
      <c r="I19" s="4"/>
      <c r="J19" s="242" t="s">
        <v>150</v>
      </c>
      <c r="K19" s="45"/>
      <c r="L19" s="24"/>
      <c r="M19" s="5"/>
    </row>
    <row r="20" spans="1:13" ht="24.75" customHeight="1" x14ac:dyDescent="0.2">
      <c r="A20" s="29">
        <f t="shared" si="0"/>
        <v>7</v>
      </c>
      <c r="B20" s="240" t="s">
        <v>130</v>
      </c>
      <c r="C20" s="45"/>
      <c r="D20" s="66"/>
      <c r="E20" s="4"/>
      <c r="F20" s="243" t="s">
        <v>140</v>
      </c>
      <c r="G20" s="45"/>
      <c r="H20" s="18"/>
      <c r="I20" s="4"/>
      <c r="J20" s="242" t="s">
        <v>151</v>
      </c>
      <c r="K20" s="45"/>
      <c r="L20" s="24"/>
      <c r="M20" s="5"/>
    </row>
    <row r="21" spans="1:13" ht="27" customHeight="1" x14ac:dyDescent="0.2">
      <c r="A21" s="29">
        <f t="shared" si="0"/>
        <v>8</v>
      </c>
      <c r="B21" s="240" t="s">
        <v>131</v>
      </c>
      <c r="C21" s="45"/>
      <c r="D21" s="66"/>
      <c r="E21" s="4"/>
      <c r="F21" s="242" t="s">
        <v>134</v>
      </c>
      <c r="G21" s="45"/>
      <c r="H21" s="18"/>
      <c r="I21" s="4"/>
      <c r="J21" s="242" t="s">
        <v>152</v>
      </c>
      <c r="K21" s="45"/>
      <c r="L21" s="24"/>
      <c r="M21" s="5"/>
    </row>
    <row r="22" spans="1:13" ht="28.5" customHeight="1" x14ac:dyDescent="0.2">
      <c r="A22" s="29">
        <f t="shared" si="0"/>
        <v>9</v>
      </c>
      <c r="B22" s="240" t="s">
        <v>132</v>
      </c>
      <c r="C22" s="45"/>
      <c r="D22" s="66"/>
      <c r="E22" s="4"/>
      <c r="F22" s="242" t="s">
        <v>141</v>
      </c>
      <c r="G22" s="45"/>
      <c r="H22" s="18"/>
      <c r="I22" s="4"/>
      <c r="J22" s="242" t="s">
        <v>153</v>
      </c>
      <c r="K22" s="45"/>
      <c r="L22" s="24"/>
      <c r="M22" s="5"/>
    </row>
    <row r="23" spans="1:13" ht="27.75" customHeight="1" x14ac:dyDescent="0.2">
      <c r="A23" s="29">
        <f t="shared" si="0"/>
        <v>10</v>
      </c>
      <c r="B23" s="38"/>
      <c r="C23" s="45"/>
      <c r="D23" s="66"/>
      <c r="E23" s="4"/>
      <c r="F23" s="242" t="s">
        <v>142</v>
      </c>
      <c r="G23" s="45"/>
      <c r="H23" s="18"/>
      <c r="I23" s="4"/>
      <c r="J23" s="242" t="s">
        <v>154</v>
      </c>
      <c r="K23" s="45"/>
      <c r="L23" s="24"/>
      <c r="M23" s="5"/>
    </row>
    <row r="24" spans="1:13" ht="24" customHeight="1" x14ac:dyDescent="0.2">
      <c r="A24" s="29">
        <f t="shared" si="0"/>
        <v>11</v>
      </c>
      <c r="B24" s="38"/>
      <c r="C24" s="45"/>
      <c r="D24" s="66"/>
      <c r="E24" s="4"/>
      <c r="F24" s="242" t="s">
        <v>143</v>
      </c>
      <c r="G24" s="45"/>
      <c r="H24" s="18"/>
      <c r="I24" s="4"/>
      <c r="J24" s="242" t="s">
        <v>156</v>
      </c>
      <c r="K24" s="45"/>
      <c r="L24" s="24"/>
      <c r="M24" s="5"/>
    </row>
    <row r="25" spans="1:13" ht="30" customHeight="1" x14ac:dyDescent="0.2">
      <c r="A25" s="29">
        <f t="shared" si="0"/>
        <v>12</v>
      </c>
      <c r="B25" s="38"/>
      <c r="C25" s="45"/>
      <c r="D25" s="66"/>
      <c r="E25" s="4"/>
      <c r="F25" s="242" t="s">
        <v>144</v>
      </c>
      <c r="G25" s="45"/>
      <c r="H25" s="18"/>
      <c r="I25" s="4"/>
      <c r="J25" s="242" t="s">
        <v>155</v>
      </c>
      <c r="K25" s="45"/>
      <c r="L25" s="238"/>
      <c r="M25" s="5"/>
    </row>
    <row r="26" spans="1:13" ht="18.75" hidden="1" customHeight="1" x14ac:dyDescent="0.2">
      <c r="A26" s="29">
        <f t="shared" si="0"/>
        <v>13</v>
      </c>
      <c r="B26" s="38" t="s">
        <v>24</v>
      </c>
      <c r="C26" s="45">
        <v>0</v>
      </c>
      <c r="D26" s="66"/>
      <c r="E26" s="4"/>
      <c r="F26" s="38" t="s">
        <v>42</v>
      </c>
      <c r="G26" s="45">
        <v>0</v>
      </c>
      <c r="H26" s="18"/>
      <c r="I26" s="4"/>
      <c r="J26" s="38" t="s">
        <v>58</v>
      </c>
      <c r="K26" s="45">
        <v>0</v>
      </c>
      <c r="L26" s="15"/>
      <c r="M26" s="5"/>
    </row>
    <row r="27" spans="1:13" ht="18.75" hidden="1" customHeight="1" x14ac:dyDescent="0.2">
      <c r="A27" s="29">
        <f t="shared" si="0"/>
        <v>14</v>
      </c>
      <c r="B27" s="38" t="s">
        <v>27</v>
      </c>
      <c r="C27" s="45">
        <v>0</v>
      </c>
      <c r="D27" s="66"/>
      <c r="E27" s="4"/>
      <c r="F27" s="38" t="s">
        <v>43</v>
      </c>
      <c r="G27" s="45">
        <v>0</v>
      </c>
      <c r="H27" s="18"/>
      <c r="I27" s="4"/>
      <c r="J27" s="38" t="s">
        <v>59</v>
      </c>
      <c r="K27" s="45">
        <v>0</v>
      </c>
      <c r="L27" s="24"/>
      <c r="M27" s="5"/>
    </row>
    <row r="28" spans="1:13" ht="18.75" hidden="1" customHeight="1" x14ac:dyDescent="0.2">
      <c r="A28" s="29">
        <f t="shared" si="0"/>
        <v>15</v>
      </c>
      <c r="B28" s="38" t="s">
        <v>25</v>
      </c>
      <c r="C28" s="45">
        <v>0</v>
      </c>
      <c r="D28" s="66"/>
      <c r="E28" s="4"/>
      <c r="F28" s="38" t="s">
        <v>44</v>
      </c>
      <c r="G28" s="45">
        <v>0</v>
      </c>
      <c r="H28" s="18"/>
      <c r="I28" s="4"/>
      <c r="J28" s="38" t="s">
        <v>60</v>
      </c>
      <c r="K28" s="45">
        <v>0</v>
      </c>
      <c r="L28" s="15"/>
      <c r="M28" s="5"/>
    </row>
    <row r="29" spans="1:13" ht="18.75" hidden="1" customHeight="1" thickBot="1" x14ac:dyDescent="0.25">
      <c r="A29" s="29">
        <f t="shared" si="0"/>
        <v>16</v>
      </c>
      <c r="B29" s="39" t="s">
        <v>26</v>
      </c>
      <c r="C29" s="46">
        <v>0</v>
      </c>
      <c r="D29" s="68"/>
      <c r="E29" s="4"/>
      <c r="F29" s="39" t="s">
        <v>45</v>
      </c>
      <c r="G29" s="46">
        <v>0</v>
      </c>
      <c r="H29" s="16"/>
      <c r="I29" s="4"/>
      <c r="J29" s="39" t="s">
        <v>61</v>
      </c>
      <c r="K29" s="52">
        <v>0</v>
      </c>
      <c r="L29" s="25"/>
      <c r="M29" s="5"/>
    </row>
    <row r="30" spans="1:13" s="3" customFormat="1" ht="30.75" customHeight="1" thickBot="1" x14ac:dyDescent="0.25">
      <c r="A30" s="2"/>
      <c r="B30" s="54" t="s">
        <v>3</v>
      </c>
      <c r="C30" s="47"/>
      <c r="D30" s="91"/>
      <c r="E30" s="11"/>
      <c r="F30" s="54" t="s">
        <v>3</v>
      </c>
      <c r="G30" s="47"/>
      <c r="H30" s="10"/>
      <c r="I30" s="11"/>
      <c r="J30" s="54" t="s">
        <v>3</v>
      </c>
      <c r="K30" s="47"/>
      <c r="L30" s="65"/>
      <c r="M30" s="11"/>
    </row>
    <row r="31" spans="1:13" s="3" customFormat="1" ht="18" customHeight="1" thickBot="1" x14ac:dyDescent="0.25">
      <c r="A31" s="75"/>
      <c r="B31" s="76"/>
      <c r="C31" s="9"/>
      <c r="D31" s="77"/>
      <c r="E31" s="12"/>
      <c r="F31" s="76"/>
      <c r="G31" s="9"/>
      <c r="H31" s="78"/>
      <c r="I31" s="11"/>
      <c r="J31" s="70"/>
      <c r="K31" s="19"/>
      <c r="L31" s="11"/>
      <c r="M31" s="11"/>
    </row>
    <row r="32" spans="1:13" s="3" customFormat="1" ht="19.5" customHeight="1" x14ac:dyDescent="0.2">
      <c r="A32" s="71"/>
      <c r="B32" s="72"/>
      <c r="C32" s="73"/>
      <c r="D32" s="74"/>
      <c r="E32" s="72"/>
      <c r="F32" s="79" t="s">
        <v>66</v>
      </c>
      <c r="G32" s="73"/>
      <c r="H32" s="80"/>
      <c r="I32" s="11"/>
      <c r="J32" s="11"/>
      <c r="K32" s="19"/>
      <c r="L32" s="11"/>
      <c r="M32" s="11"/>
    </row>
    <row r="33" spans="1:24" ht="0.75" customHeight="1" x14ac:dyDescent="0.2">
      <c r="A33" s="263"/>
      <c r="B33" s="264"/>
      <c r="C33" s="264"/>
      <c r="D33" s="264"/>
      <c r="E33" s="264"/>
      <c r="F33" s="264"/>
      <c r="G33" s="5"/>
      <c r="H33" s="81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ht="12.75" hidden="1" customHeight="1" x14ac:dyDescent="0.2">
      <c r="A34" s="261"/>
      <c r="B34" s="262"/>
      <c r="C34" s="262"/>
      <c r="D34" s="262"/>
      <c r="E34" s="262"/>
      <c r="F34" s="262"/>
      <c r="G34" s="23"/>
      <c r="H34" s="59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ht="18" customHeight="1" x14ac:dyDescent="0.25">
      <c r="A35" s="277" t="s">
        <v>8</v>
      </c>
      <c r="B35" s="278"/>
      <c r="C35" s="278"/>
      <c r="D35" s="278"/>
      <c r="E35" s="278"/>
      <c r="F35" s="278"/>
      <c r="G35" s="13"/>
      <c r="H35" s="60"/>
      <c r="I35" s="5"/>
      <c r="J35" s="5"/>
      <c r="K35" s="5"/>
      <c r="L35" s="5"/>
      <c r="M35" s="5"/>
      <c r="N35" s="5"/>
      <c r="O35" s="5"/>
      <c r="X35" s="5"/>
    </row>
    <row r="36" spans="1:24" ht="0.75" customHeight="1" x14ac:dyDescent="0.2">
      <c r="A36" s="261"/>
      <c r="B36" s="265"/>
      <c r="C36" s="265"/>
      <c r="D36" s="265"/>
      <c r="E36" s="265"/>
      <c r="F36" s="265"/>
      <c r="G36" s="23"/>
      <c r="H36" s="59"/>
      <c r="I36" s="5"/>
      <c r="J36" s="5"/>
      <c r="K36" s="5"/>
      <c r="L36" s="5"/>
      <c r="M36" s="5"/>
      <c r="N36" s="5"/>
      <c r="O36" s="5"/>
      <c r="X36" s="5"/>
    </row>
    <row r="37" spans="1:24" ht="18" customHeight="1" x14ac:dyDescent="0.25">
      <c r="A37" s="277" t="s">
        <v>9</v>
      </c>
      <c r="B37" s="278"/>
      <c r="C37" s="278"/>
      <c r="D37" s="278"/>
      <c r="E37" s="278"/>
      <c r="F37" s="278"/>
      <c r="G37" s="13"/>
      <c r="H37" s="60"/>
      <c r="I37" s="5"/>
      <c r="J37" s="5"/>
      <c r="K37" s="5"/>
      <c r="L37" s="5"/>
      <c r="M37" s="5"/>
      <c r="N37" s="5"/>
      <c r="O37" s="5"/>
      <c r="X37" s="5"/>
    </row>
    <row r="38" spans="1:24" ht="3" customHeight="1" x14ac:dyDescent="0.2">
      <c r="A38" s="261"/>
      <c r="B38" s="265"/>
      <c r="C38" s="265"/>
      <c r="D38" s="265"/>
      <c r="E38" s="265"/>
      <c r="F38" s="265"/>
      <c r="G38" s="23"/>
      <c r="H38" s="59"/>
      <c r="I38" s="5"/>
      <c r="J38" s="5"/>
      <c r="K38" s="5"/>
      <c r="L38" s="5"/>
      <c r="M38" s="5"/>
      <c r="N38" s="5"/>
      <c r="O38" s="5"/>
      <c r="X38" s="5"/>
    </row>
    <row r="39" spans="1:24" ht="17.25" customHeight="1" x14ac:dyDescent="0.2">
      <c r="A39" s="277" t="s">
        <v>7</v>
      </c>
      <c r="B39" s="278"/>
      <c r="C39" s="278"/>
      <c r="D39" s="278"/>
      <c r="E39" s="278"/>
      <c r="F39" s="278"/>
      <c r="G39" s="17"/>
      <c r="H39" s="82"/>
      <c r="K39" s="17"/>
    </row>
    <row r="40" spans="1:24" ht="12" hidden="1" customHeight="1" thickBot="1" x14ac:dyDescent="0.25">
      <c r="A40" s="271"/>
      <c r="B40" s="272"/>
      <c r="C40" s="272"/>
      <c r="D40" s="272"/>
      <c r="E40" s="272"/>
      <c r="F40" s="272"/>
      <c r="G40" s="61"/>
      <c r="H40" s="62"/>
    </row>
    <row r="42" spans="1:24" ht="0.75" customHeight="1" x14ac:dyDescent="0.2"/>
    <row r="43" spans="1:24" x14ac:dyDescent="0.2">
      <c r="D43" s="21"/>
    </row>
    <row r="44" spans="1:24" x14ac:dyDescent="0.2">
      <c r="D44" s="21"/>
    </row>
    <row r="45" spans="1:24" x14ac:dyDescent="0.2">
      <c r="D45" s="22"/>
    </row>
    <row r="46" spans="1:24" x14ac:dyDescent="0.2">
      <c r="D46" s="22"/>
    </row>
    <row r="47" spans="1:24" x14ac:dyDescent="0.2">
      <c r="D47" s="21"/>
    </row>
    <row r="48" spans="1:24" x14ac:dyDescent="0.2">
      <c r="D48" s="20"/>
    </row>
    <row r="50" spans="4:4" x14ac:dyDescent="0.2">
      <c r="D50" s="20"/>
    </row>
  </sheetData>
  <mergeCells count="19">
    <mergeCell ref="A2:L2"/>
    <mergeCell ref="A3:L3"/>
    <mergeCell ref="A5:L5"/>
    <mergeCell ref="A6:L6"/>
    <mergeCell ref="A7:L7"/>
    <mergeCell ref="J9:K9"/>
    <mergeCell ref="B10:D10"/>
    <mergeCell ref="F10:H10"/>
    <mergeCell ref="J10:L10"/>
    <mergeCell ref="A40:F40"/>
    <mergeCell ref="A39:F39"/>
    <mergeCell ref="A38:F38"/>
    <mergeCell ref="A37:F37"/>
    <mergeCell ref="A35:F35"/>
    <mergeCell ref="A34:F34"/>
    <mergeCell ref="A33:F33"/>
    <mergeCell ref="A36:F36"/>
    <mergeCell ref="B9:C9"/>
    <mergeCell ref="F9:G9"/>
  </mergeCells>
  <phoneticPr fontId="4" type="noConversion"/>
  <pageMargins left="0.16" right="0.16" top="0.51" bottom="0.52" header="0.25" footer="0.22"/>
  <pageSetup paperSize="9" scale="8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0"/>
  <sheetViews>
    <sheetView topLeftCell="A5" workbookViewId="0">
      <selection activeCell="B11" sqref="B11"/>
    </sheetView>
  </sheetViews>
  <sheetFormatPr defaultRowHeight="12.75" x14ac:dyDescent="0.2"/>
  <cols>
    <col min="1" max="1" width="2.5703125" customWidth="1"/>
    <col min="2" max="2" width="24" customWidth="1"/>
    <col min="3" max="3" width="6.7109375" customWidth="1"/>
    <col min="4" max="4" width="7.140625" customWidth="1"/>
    <col min="5" max="5" width="1.42578125" customWidth="1"/>
    <col min="6" max="6" width="26" customWidth="1"/>
    <col min="7" max="7" width="6.5703125" customWidth="1"/>
    <col min="8" max="8" width="6.140625" customWidth="1"/>
    <col min="9" max="9" width="1.42578125" customWidth="1"/>
    <col min="10" max="10" width="27.28515625" customWidth="1"/>
    <col min="11" max="12" width="6.7109375" customWidth="1"/>
    <col min="13" max="13" width="0.85546875" customWidth="1"/>
  </cols>
  <sheetData>
    <row r="1" spans="1:13" ht="33.75" hidden="1" customHeight="1" x14ac:dyDescent="0.2">
      <c r="A1" s="64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3" ht="15.75" customHeight="1" x14ac:dyDescent="0.25">
      <c r="A2" s="273" t="s">
        <v>63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</row>
    <row r="3" spans="1:13" x14ac:dyDescent="0.2">
      <c r="A3" s="274" t="s">
        <v>64</v>
      </c>
      <c r="B3" s="274"/>
      <c r="C3" s="274"/>
      <c r="D3" s="274"/>
      <c r="E3" s="274"/>
      <c r="F3" s="274"/>
      <c r="G3" s="274"/>
      <c r="H3" s="274"/>
      <c r="I3" s="274"/>
      <c r="J3" s="274"/>
      <c r="K3" s="274"/>
      <c r="L3" s="274"/>
    </row>
    <row r="4" spans="1:13" ht="6" customHeight="1" x14ac:dyDescent="0.2">
      <c r="B4" s="64"/>
      <c r="C4" s="64"/>
      <c r="D4" s="64"/>
      <c r="F4" s="64"/>
      <c r="G4" s="64"/>
      <c r="H4" s="64"/>
      <c r="J4" s="64"/>
      <c r="K4" s="64"/>
      <c r="L4" s="64"/>
    </row>
    <row r="5" spans="1:13" ht="15.75" x14ac:dyDescent="0.25">
      <c r="A5" s="275" t="s">
        <v>113</v>
      </c>
      <c r="B5" s="275"/>
      <c r="C5" s="275"/>
      <c r="D5" s="275"/>
      <c r="E5" s="275"/>
      <c r="F5" s="275"/>
      <c r="G5" s="275"/>
      <c r="H5" s="275"/>
      <c r="I5" s="275"/>
      <c r="J5" s="275"/>
      <c r="K5" s="275"/>
      <c r="L5" s="275"/>
    </row>
    <row r="6" spans="1:13" ht="15" customHeight="1" x14ac:dyDescent="0.25">
      <c r="A6" s="275" t="s">
        <v>114</v>
      </c>
      <c r="B6" s="275"/>
      <c r="C6" s="275"/>
      <c r="D6" s="275"/>
      <c r="E6" s="275"/>
      <c r="F6" s="275"/>
      <c r="G6" s="275"/>
      <c r="H6" s="275"/>
      <c r="I6" s="275"/>
      <c r="J6" s="275"/>
      <c r="K6" s="275"/>
      <c r="L6" s="275"/>
    </row>
    <row r="7" spans="1:13" ht="15.75" customHeight="1" x14ac:dyDescent="0.4">
      <c r="A7" s="273" t="s">
        <v>162</v>
      </c>
      <c r="B7" s="273"/>
      <c r="C7" s="273"/>
      <c r="D7" s="273"/>
      <c r="E7" s="273"/>
      <c r="F7" s="273"/>
      <c r="G7" s="273"/>
      <c r="H7" s="273"/>
      <c r="I7" s="273"/>
      <c r="J7" s="273"/>
      <c r="K7" s="273"/>
      <c r="L7" s="273"/>
      <c r="M7" s="14"/>
    </row>
    <row r="8" spans="1:13" ht="3" customHeight="1" thickBot="1" x14ac:dyDescent="0.45">
      <c r="A8" s="27"/>
      <c r="B8" s="28"/>
      <c r="C8" s="28"/>
      <c r="D8" s="28"/>
      <c r="E8" s="28"/>
      <c r="F8" s="28"/>
      <c r="G8" s="28"/>
      <c r="H8" s="28"/>
      <c r="I8" s="14"/>
      <c r="J8" s="14"/>
      <c r="K8" s="14"/>
      <c r="L8" s="14"/>
      <c r="M8" s="14"/>
    </row>
    <row r="9" spans="1:13" s="34" customFormat="1" ht="16.5" customHeight="1" thickBot="1" x14ac:dyDescent="0.25">
      <c r="A9" s="30"/>
      <c r="B9" s="281" t="s">
        <v>5</v>
      </c>
      <c r="C9" s="282"/>
      <c r="D9" s="31"/>
      <c r="E9" s="32"/>
      <c r="F9" s="281" t="s">
        <v>5</v>
      </c>
      <c r="G9" s="282"/>
      <c r="H9" s="31"/>
      <c r="I9" s="32"/>
      <c r="J9" s="281" t="s">
        <v>5</v>
      </c>
      <c r="K9" s="282"/>
      <c r="L9" s="31"/>
      <c r="M9" s="32"/>
    </row>
    <row r="10" spans="1:13" s="34" customFormat="1" ht="18" customHeight="1" x14ac:dyDescent="0.2">
      <c r="A10" s="57"/>
      <c r="B10" s="268" t="s">
        <v>115</v>
      </c>
      <c r="C10" s="279"/>
      <c r="D10" s="280"/>
      <c r="E10" s="58"/>
      <c r="F10" s="268" t="s">
        <v>116</v>
      </c>
      <c r="G10" s="269"/>
      <c r="H10" s="270"/>
      <c r="I10" s="58"/>
      <c r="J10" s="268" t="s">
        <v>117</v>
      </c>
      <c r="K10" s="279"/>
      <c r="L10" s="280"/>
      <c r="M10" s="58"/>
    </row>
    <row r="11" spans="1:13" s="8" customFormat="1" ht="13.5" customHeight="1" x14ac:dyDescent="0.2">
      <c r="A11" s="6"/>
      <c r="B11" s="36" t="s">
        <v>163</v>
      </c>
      <c r="C11" s="40" t="s">
        <v>121</v>
      </c>
      <c r="D11" s="35" t="s">
        <v>157</v>
      </c>
      <c r="E11" s="7"/>
      <c r="F11" s="36" t="s">
        <v>2</v>
      </c>
      <c r="G11" s="40" t="s">
        <v>121</v>
      </c>
      <c r="H11" s="35" t="s">
        <v>158</v>
      </c>
      <c r="I11" s="7"/>
      <c r="J11" s="36" t="s">
        <v>2</v>
      </c>
      <c r="K11" s="40" t="s">
        <v>121</v>
      </c>
      <c r="L11" s="35" t="s">
        <v>159</v>
      </c>
      <c r="M11" s="7"/>
    </row>
    <row r="12" spans="1:13" s="8" customFormat="1" ht="13.5" customHeight="1" x14ac:dyDescent="0.2">
      <c r="A12" s="6"/>
      <c r="B12" s="36" t="s">
        <v>2</v>
      </c>
      <c r="C12" s="44"/>
      <c r="D12" s="35"/>
      <c r="E12" s="7"/>
      <c r="F12" s="36"/>
      <c r="G12" s="44"/>
      <c r="H12" s="35"/>
      <c r="I12" s="7"/>
      <c r="J12" s="36"/>
      <c r="K12" s="44"/>
      <c r="L12" s="35"/>
      <c r="M12" s="7"/>
    </row>
    <row r="13" spans="1:13" ht="18" customHeight="1" x14ac:dyDescent="0.25">
      <c r="A13" s="1"/>
      <c r="B13" s="233" t="s">
        <v>120</v>
      </c>
      <c r="C13" s="83"/>
      <c r="D13" s="84"/>
      <c r="E13" s="4"/>
      <c r="F13" s="37" t="s">
        <v>122</v>
      </c>
      <c r="G13" s="83"/>
      <c r="H13" s="18"/>
      <c r="I13" s="4"/>
      <c r="J13" s="37" t="s">
        <v>123</v>
      </c>
      <c r="K13" s="83"/>
      <c r="L13" s="18"/>
      <c r="M13" s="4"/>
    </row>
    <row r="14" spans="1:13" ht="18.75" customHeight="1" x14ac:dyDescent="0.2">
      <c r="A14" s="29">
        <v>1</v>
      </c>
      <c r="B14" s="235" t="s">
        <v>124</v>
      </c>
      <c r="C14" s="83"/>
      <c r="D14" s="84"/>
      <c r="E14" s="4"/>
      <c r="F14" s="236" t="s">
        <v>135</v>
      </c>
      <c r="G14" s="83">
        <v>0</v>
      </c>
      <c r="H14" s="18"/>
      <c r="I14" s="4"/>
      <c r="J14" s="38" t="s">
        <v>145</v>
      </c>
      <c r="K14" s="83">
        <v>0</v>
      </c>
      <c r="L14" s="15"/>
      <c r="M14" s="5"/>
    </row>
    <row r="15" spans="1:13" ht="18.75" customHeight="1" x14ac:dyDescent="0.2">
      <c r="A15" s="29">
        <f t="shared" ref="A15:A29" si="0">+A14+1</f>
        <v>2</v>
      </c>
      <c r="B15" s="235" t="s">
        <v>125</v>
      </c>
      <c r="C15" s="83"/>
      <c r="D15" s="84"/>
      <c r="E15" s="4"/>
      <c r="F15" s="236" t="s">
        <v>136</v>
      </c>
      <c r="G15" s="83">
        <v>0</v>
      </c>
      <c r="H15" s="18"/>
      <c r="I15" s="4"/>
      <c r="J15" s="236" t="s">
        <v>146</v>
      </c>
      <c r="K15" s="83">
        <v>0</v>
      </c>
      <c r="L15" s="24"/>
      <c r="M15" s="5"/>
    </row>
    <row r="16" spans="1:13" ht="18.75" customHeight="1" x14ac:dyDescent="0.2">
      <c r="A16" s="29">
        <f t="shared" si="0"/>
        <v>3</v>
      </c>
      <c r="B16" s="235" t="s">
        <v>126</v>
      </c>
      <c r="C16" s="83"/>
      <c r="D16" s="84"/>
      <c r="E16" s="4"/>
      <c r="F16" s="38" t="s">
        <v>133</v>
      </c>
      <c r="G16" s="83">
        <v>0</v>
      </c>
      <c r="H16" s="18"/>
      <c r="I16" s="4"/>
      <c r="J16" s="236" t="s">
        <v>147</v>
      </c>
      <c r="K16" s="83">
        <v>0</v>
      </c>
      <c r="L16" s="24"/>
      <c r="M16" s="5"/>
    </row>
    <row r="17" spans="1:13" ht="18.75" customHeight="1" x14ac:dyDescent="0.2">
      <c r="A17" s="29">
        <f t="shared" si="0"/>
        <v>4</v>
      </c>
      <c r="B17" s="235" t="s">
        <v>127</v>
      </c>
      <c r="C17" s="83"/>
      <c r="D17" s="84"/>
      <c r="E17" s="4"/>
      <c r="F17" s="236" t="s">
        <v>137</v>
      </c>
      <c r="G17" s="83">
        <v>0</v>
      </c>
      <c r="H17" s="18"/>
      <c r="I17" s="4"/>
      <c r="J17" s="236" t="s">
        <v>148</v>
      </c>
      <c r="K17" s="83">
        <v>0</v>
      </c>
      <c r="L17" s="24"/>
      <c r="M17" s="5"/>
    </row>
    <row r="18" spans="1:13" ht="18.75" customHeight="1" x14ac:dyDescent="0.2">
      <c r="A18" s="29">
        <f t="shared" si="0"/>
        <v>5</v>
      </c>
      <c r="B18" s="235" t="s">
        <v>129</v>
      </c>
      <c r="C18" s="83"/>
      <c r="D18" s="84"/>
      <c r="E18" s="4"/>
      <c r="F18" s="236" t="s">
        <v>138</v>
      </c>
      <c r="G18" s="83">
        <v>0</v>
      </c>
      <c r="H18" s="18"/>
      <c r="I18" s="4"/>
      <c r="J18" s="236" t="s">
        <v>149</v>
      </c>
      <c r="K18" s="83">
        <v>0</v>
      </c>
      <c r="L18" s="24"/>
      <c r="M18" s="5"/>
    </row>
    <row r="19" spans="1:13" ht="18.75" customHeight="1" x14ac:dyDescent="0.2">
      <c r="A19" s="29">
        <f t="shared" si="0"/>
        <v>6</v>
      </c>
      <c r="B19" s="234" t="s">
        <v>128</v>
      </c>
      <c r="C19" s="83"/>
      <c r="D19" s="67"/>
      <c r="E19" s="4"/>
      <c r="F19" s="236" t="s">
        <v>139</v>
      </c>
      <c r="G19" s="83">
        <v>0</v>
      </c>
      <c r="H19" s="18"/>
      <c r="I19" s="4"/>
      <c r="J19" s="236" t="s">
        <v>150</v>
      </c>
      <c r="K19" s="83">
        <v>0</v>
      </c>
      <c r="L19" s="24"/>
      <c r="M19" s="5"/>
    </row>
    <row r="20" spans="1:13" ht="18.75" customHeight="1" x14ac:dyDescent="0.2">
      <c r="A20" s="29">
        <f t="shared" si="0"/>
        <v>7</v>
      </c>
      <c r="B20" s="235" t="s">
        <v>130</v>
      </c>
      <c r="C20" s="83"/>
      <c r="D20" s="84"/>
      <c r="E20" s="4"/>
      <c r="F20" s="237" t="s">
        <v>140</v>
      </c>
      <c r="G20" s="83">
        <v>0</v>
      </c>
      <c r="H20" s="18"/>
      <c r="I20" s="4"/>
      <c r="J20" s="236" t="s">
        <v>151</v>
      </c>
      <c r="K20" s="83">
        <v>0</v>
      </c>
      <c r="L20" s="24"/>
      <c r="M20" s="5"/>
    </row>
    <row r="21" spans="1:13" ht="18.75" customHeight="1" x14ac:dyDescent="0.2">
      <c r="A21" s="29">
        <f t="shared" si="0"/>
        <v>8</v>
      </c>
      <c r="B21" s="235" t="s">
        <v>131</v>
      </c>
      <c r="C21" s="83"/>
      <c r="D21" s="84"/>
      <c r="E21" s="4"/>
      <c r="F21" s="38" t="s">
        <v>134</v>
      </c>
      <c r="G21" s="83">
        <v>0</v>
      </c>
      <c r="H21" s="18"/>
      <c r="I21" s="4"/>
      <c r="J21" s="236" t="s">
        <v>152</v>
      </c>
      <c r="K21" s="83">
        <v>0</v>
      </c>
      <c r="L21" s="24"/>
      <c r="M21" s="5"/>
    </row>
    <row r="22" spans="1:13" ht="18.75" customHeight="1" x14ac:dyDescent="0.2">
      <c r="A22" s="29">
        <f t="shared" si="0"/>
        <v>9</v>
      </c>
      <c r="B22" s="235" t="s">
        <v>132</v>
      </c>
      <c r="C22" s="83"/>
      <c r="D22" s="84"/>
      <c r="E22" s="4"/>
      <c r="F22" s="236" t="s">
        <v>141</v>
      </c>
      <c r="G22" s="83">
        <v>0</v>
      </c>
      <c r="H22" s="18"/>
      <c r="I22" s="4"/>
      <c r="J22" s="236" t="s">
        <v>153</v>
      </c>
      <c r="K22" s="83">
        <v>0</v>
      </c>
      <c r="L22" s="24"/>
      <c r="M22" s="5"/>
    </row>
    <row r="23" spans="1:13" ht="18.75" customHeight="1" x14ac:dyDescent="0.2">
      <c r="A23" s="29">
        <f t="shared" si="0"/>
        <v>10</v>
      </c>
      <c r="B23" s="38"/>
      <c r="C23" s="83"/>
      <c r="D23" s="84"/>
      <c r="E23" s="4"/>
      <c r="F23" s="236" t="s">
        <v>142</v>
      </c>
      <c r="G23" s="83">
        <v>0</v>
      </c>
      <c r="H23" s="18"/>
      <c r="I23" s="4"/>
      <c r="J23" s="236" t="s">
        <v>154</v>
      </c>
      <c r="K23" s="83">
        <v>0</v>
      </c>
      <c r="L23" s="24"/>
      <c r="M23" s="5"/>
    </row>
    <row r="24" spans="1:13" ht="18.75" customHeight="1" x14ac:dyDescent="0.2">
      <c r="A24" s="29">
        <f t="shared" si="0"/>
        <v>11</v>
      </c>
      <c r="B24" s="38"/>
      <c r="C24" s="83"/>
      <c r="D24" s="84"/>
      <c r="E24" s="4"/>
      <c r="F24" s="236" t="s">
        <v>143</v>
      </c>
      <c r="G24" s="83">
        <v>0</v>
      </c>
      <c r="H24" s="18"/>
      <c r="I24" s="4"/>
      <c r="J24" s="236" t="s">
        <v>156</v>
      </c>
      <c r="K24" s="83">
        <v>0</v>
      </c>
      <c r="L24" s="24"/>
      <c r="M24" s="5"/>
    </row>
    <row r="25" spans="1:13" ht="18.75" customHeight="1" x14ac:dyDescent="0.2">
      <c r="A25" s="29">
        <f t="shared" si="0"/>
        <v>12</v>
      </c>
      <c r="B25" s="38"/>
      <c r="C25" s="83"/>
      <c r="D25" s="84"/>
      <c r="E25" s="4"/>
      <c r="F25" s="236" t="s">
        <v>144</v>
      </c>
      <c r="G25" s="83">
        <v>0</v>
      </c>
      <c r="H25" s="18"/>
      <c r="I25" s="4"/>
      <c r="J25" s="236" t="s">
        <v>155</v>
      </c>
      <c r="K25" s="83">
        <v>0</v>
      </c>
      <c r="L25" s="24"/>
      <c r="M25" s="5"/>
    </row>
    <row r="26" spans="1:13" ht="18.75" hidden="1" customHeight="1" x14ac:dyDescent="0.2">
      <c r="A26" s="29">
        <f t="shared" si="0"/>
        <v>13</v>
      </c>
      <c r="B26" s="38" t="s">
        <v>24</v>
      </c>
      <c r="C26" s="83">
        <v>0</v>
      </c>
      <c r="D26" s="84"/>
      <c r="E26" s="4"/>
      <c r="F26" s="38" t="s">
        <v>42</v>
      </c>
      <c r="G26" s="83">
        <v>0</v>
      </c>
      <c r="H26" s="18"/>
      <c r="I26" s="4"/>
      <c r="J26" s="38" t="s">
        <v>58</v>
      </c>
      <c r="K26" s="83">
        <v>0</v>
      </c>
      <c r="L26" s="24"/>
      <c r="M26" s="5"/>
    </row>
    <row r="27" spans="1:13" ht="18.75" hidden="1" customHeight="1" x14ac:dyDescent="0.2">
      <c r="A27" s="29">
        <f t="shared" si="0"/>
        <v>14</v>
      </c>
      <c r="B27" s="38" t="s">
        <v>27</v>
      </c>
      <c r="C27" s="83">
        <v>0</v>
      </c>
      <c r="D27" s="84"/>
      <c r="E27" s="4"/>
      <c r="F27" s="38" t="s">
        <v>43</v>
      </c>
      <c r="G27" s="83">
        <v>0</v>
      </c>
      <c r="H27" s="18"/>
      <c r="I27" s="4"/>
      <c r="J27" s="38" t="s">
        <v>59</v>
      </c>
      <c r="K27" s="83">
        <v>0</v>
      </c>
      <c r="L27" s="24"/>
      <c r="M27" s="5"/>
    </row>
    <row r="28" spans="1:13" ht="18.75" hidden="1" customHeight="1" x14ac:dyDescent="0.2">
      <c r="A28" s="29">
        <f t="shared" si="0"/>
        <v>15</v>
      </c>
      <c r="B28" s="38" t="s">
        <v>25</v>
      </c>
      <c r="C28" s="83">
        <v>0</v>
      </c>
      <c r="D28" s="84"/>
      <c r="E28" s="4"/>
      <c r="F28" s="38" t="s">
        <v>44</v>
      </c>
      <c r="G28" s="83">
        <v>0</v>
      </c>
      <c r="H28" s="18"/>
      <c r="I28" s="4"/>
      <c r="J28" s="38" t="s">
        <v>60</v>
      </c>
      <c r="K28" s="83">
        <v>0</v>
      </c>
      <c r="L28" s="15"/>
      <c r="M28" s="5"/>
    </row>
    <row r="29" spans="1:13" ht="18.75" hidden="1" customHeight="1" thickBot="1" x14ac:dyDescent="0.25">
      <c r="A29" s="29">
        <f t="shared" si="0"/>
        <v>16</v>
      </c>
      <c r="B29" s="39" t="s">
        <v>26</v>
      </c>
      <c r="C29" s="85">
        <v>0</v>
      </c>
      <c r="D29" s="86"/>
      <c r="E29" s="4"/>
      <c r="F29" s="39" t="s">
        <v>45</v>
      </c>
      <c r="G29" s="85">
        <v>0</v>
      </c>
      <c r="H29" s="16"/>
      <c r="I29" s="4"/>
      <c r="J29" s="39" t="s">
        <v>61</v>
      </c>
      <c r="K29" s="87">
        <v>0</v>
      </c>
      <c r="L29" s="25"/>
      <c r="M29" s="5"/>
    </row>
    <row r="30" spans="1:13" s="3" customFormat="1" ht="24.75" customHeight="1" thickBot="1" x14ac:dyDescent="0.25">
      <c r="A30" s="2"/>
      <c r="B30" s="54" t="s">
        <v>3</v>
      </c>
      <c r="C30" s="47">
        <f>SUM(C14:C29)</f>
        <v>0</v>
      </c>
      <c r="D30" s="91">
        <f>SUM(D14:D29)</f>
        <v>0</v>
      </c>
      <c r="E30" s="11"/>
      <c r="F30" s="54" t="s">
        <v>3</v>
      </c>
      <c r="G30" s="47">
        <f>SUM(G13:G29)</f>
        <v>0</v>
      </c>
      <c r="H30" s="10">
        <f>SUM(H14,H29)</f>
        <v>0</v>
      </c>
      <c r="I30" s="11"/>
      <c r="J30" s="54" t="s">
        <v>3</v>
      </c>
      <c r="K30" s="47">
        <f>SUM(K14:K29)</f>
        <v>0</v>
      </c>
      <c r="L30" s="65">
        <f>SUM(L14,L29)</f>
        <v>0</v>
      </c>
      <c r="M30" s="11"/>
    </row>
    <row r="31" spans="1:13" s="3" customFormat="1" ht="24.75" customHeight="1" thickBot="1" x14ac:dyDescent="0.25">
      <c r="A31" s="75"/>
      <c r="B31" s="76"/>
      <c r="C31" s="9"/>
      <c r="D31" s="77"/>
      <c r="E31" s="12"/>
      <c r="F31" s="76"/>
      <c r="G31" s="9"/>
      <c r="H31" s="78"/>
      <c r="I31" s="11"/>
      <c r="J31" s="70"/>
      <c r="K31" s="19"/>
      <c r="L31" s="11"/>
      <c r="M31" s="11"/>
    </row>
    <row r="32" spans="1:13" s="3" customFormat="1" ht="24.75" customHeight="1" x14ac:dyDescent="0.2">
      <c r="A32" s="71"/>
      <c r="B32" s="72"/>
      <c r="C32" s="73"/>
      <c r="D32" s="74"/>
      <c r="E32" s="72"/>
      <c r="F32" s="79" t="s">
        <v>66</v>
      </c>
      <c r="G32" s="73"/>
      <c r="H32" s="80">
        <f>D9+H9+L9</f>
        <v>0</v>
      </c>
      <c r="I32" s="11"/>
      <c r="J32" s="11"/>
      <c r="K32" s="19"/>
      <c r="L32" s="11"/>
      <c r="M32" s="11"/>
    </row>
    <row r="33" spans="1:24" ht="18" customHeight="1" x14ac:dyDescent="0.2">
      <c r="A33" s="263" t="s">
        <v>65</v>
      </c>
      <c r="B33" s="264"/>
      <c r="C33" s="264"/>
      <c r="D33" s="264"/>
      <c r="E33" s="264"/>
      <c r="F33" s="264"/>
      <c r="G33" s="5"/>
      <c r="H33" s="81">
        <f>D9+H9+L9</f>
        <v>0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ht="12.75" customHeight="1" x14ac:dyDescent="0.2">
      <c r="A34" s="261" t="s">
        <v>6</v>
      </c>
      <c r="B34" s="262"/>
      <c r="C34" s="262"/>
      <c r="D34" s="262"/>
      <c r="E34" s="262"/>
      <c r="F34" s="262"/>
      <c r="G34" s="23"/>
      <c r="H34" s="59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ht="18" customHeight="1" x14ac:dyDescent="0.25">
      <c r="A35" s="277" t="s">
        <v>8</v>
      </c>
      <c r="B35" s="278"/>
      <c r="C35" s="278"/>
      <c r="D35" s="278"/>
      <c r="E35" s="278"/>
      <c r="F35" s="278"/>
      <c r="G35" s="13"/>
      <c r="H35" s="60"/>
      <c r="I35" s="5"/>
      <c r="J35" s="5"/>
      <c r="K35" s="5"/>
      <c r="L35" s="5"/>
      <c r="M35" s="5"/>
      <c r="N35" s="5"/>
      <c r="O35" s="5"/>
      <c r="X35" s="5"/>
    </row>
    <row r="36" spans="1:24" ht="12" customHeight="1" x14ac:dyDescent="0.2">
      <c r="A36" s="261" t="s">
        <v>6</v>
      </c>
      <c r="B36" s="265"/>
      <c r="C36" s="265"/>
      <c r="D36" s="265"/>
      <c r="E36" s="265"/>
      <c r="F36" s="265"/>
      <c r="G36" s="23"/>
      <c r="H36" s="59"/>
      <c r="I36" s="5"/>
      <c r="J36" s="5"/>
      <c r="K36" s="5"/>
      <c r="L36" s="5"/>
      <c r="M36" s="5"/>
      <c r="N36" s="5"/>
      <c r="O36" s="5"/>
      <c r="X36" s="5"/>
    </row>
    <row r="37" spans="1:24" ht="18" customHeight="1" x14ac:dyDescent="0.25">
      <c r="A37" s="277" t="s">
        <v>9</v>
      </c>
      <c r="B37" s="278"/>
      <c r="C37" s="278"/>
      <c r="D37" s="278"/>
      <c r="E37" s="278"/>
      <c r="F37" s="278"/>
      <c r="G37" s="13"/>
      <c r="H37" s="60"/>
      <c r="I37" s="5"/>
      <c r="J37" s="5"/>
      <c r="K37" s="5"/>
      <c r="L37" s="5"/>
      <c r="M37" s="5"/>
      <c r="N37" s="5"/>
      <c r="O37" s="5"/>
      <c r="X37" s="5"/>
    </row>
    <row r="38" spans="1:24" ht="12" customHeight="1" x14ac:dyDescent="0.2">
      <c r="A38" s="261" t="s">
        <v>6</v>
      </c>
      <c r="B38" s="265"/>
      <c r="C38" s="265"/>
      <c r="D38" s="265"/>
      <c r="E38" s="265"/>
      <c r="F38" s="265"/>
      <c r="G38" s="23"/>
      <c r="H38" s="59"/>
      <c r="I38" s="5"/>
      <c r="J38" s="5"/>
      <c r="K38" s="5"/>
      <c r="L38" s="5"/>
      <c r="M38" s="5"/>
      <c r="N38" s="5"/>
      <c r="O38" s="5"/>
      <c r="X38" s="5"/>
    </row>
    <row r="39" spans="1:24" ht="18" customHeight="1" x14ac:dyDescent="0.2">
      <c r="A39" s="277" t="s">
        <v>7</v>
      </c>
      <c r="B39" s="278"/>
      <c r="C39" s="278"/>
      <c r="D39" s="278"/>
      <c r="E39" s="278"/>
      <c r="F39" s="278"/>
      <c r="G39" s="17"/>
      <c r="H39" s="82">
        <f>H33+H35+H37</f>
        <v>0</v>
      </c>
      <c r="K39" s="17"/>
    </row>
    <row r="40" spans="1:24" ht="12" customHeight="1" thickBot="1" x14ac:dyDescent="0.25">
      <c r="A40" s="271" t="s">
        <v>6</v>
      </c>
      <c r="B40" s="272"/>
      <c r="C40" s="272"/>
      <c r="D40" s="272"/>
      <c r="E40" s="272"/>
      <c r="F40" s="272"/>
      <c r="G40" s="61"/>
      <c r="H40" s="62"/>
    </row>
    <row r="43" spans="1:24" x14ac:dyDescent="0.2">
      <c r="D43" s="88"/>
    </row>
    <row r="44" spans="1:24" x14ac:dyDescent="0.2">
      <c r="D44" s="88"/>
    </row>
    <row r="45" spans="1:24" x14ac:dyDescent="0.2">
      <c r="D45" s="89"/>
    </row>
    <row r="46" spans="1:24" x14ac:dyDescent="0.2">
      <c r="D46" s="89"/>
    </row>
    <row r="47" spans="1:24" x14ac:dyDescent="0.2">
      <c r="D47" s="88"/>
    </row>
    <row r="48" spans="1:24" x14ac:dyDescent="0.2">
      <c r="D48" s="90"/>
    </row>
    <row r="50" spans="4:4" x14ac:dyDescent="0.2">
      <c r="D50" s="90"/>
    </row>
  </sheetData>
  <mergeCells count="19">
    <mergeCell ref="A40:F40"/>
    <mergeCell ref="A2:L2"/>
    <mergeCell ref="A3:L3"/>
    <mergeCell ref="A5:L5"/>
    <mergeCell ref="A6:L6"/>
    <mergeCell ref="A7:L7"/>
    <mergeCell ref="A39:F39"/>
    <mergeCell ref="J9:K9"/>
    <mergeCell ref="B9:C9"/>
    <mergeCell ref="F9:G9"/>
    <mergeCell ref="J10:L10"/>
    <mergeCell ref="B10:D10"/>
    <mergeCell ref="F10:H10"/>
    <mergeCell ref="A38:F38"/>
    <mergeCell ref="A37:F37"/>
    <mergeCell ref="A35:F35"/>
    <mergeCell ref="A36:F36"/>
    <mergeCell ref="A34:F34"/>
    <mergeCell ref="A33:F33"/>
  </mergeCells>
  <phoneticPr fontId="4" type="noConversion"/>
  <pageMargins left="0.16" right="0.16" top="0.51" bottom="0.52" header="0.25" footer="0.22"/>
  <pageSetup paperSize="9" scale="88" orientation="landscape" r:id="rId1"/>
  <headerFooter alignWithMargins="0"/>
  <ignoredErrors>
    <ignoredError sqref="C30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0"/>
  <sheetViews>
    <sheetView workbookViewId="0">
      <selection activeCell="A6" sqref="A6:L6"/>
    </sheetView>
  </sheetViews>
  <sheetFormatPr defaultRowHeight="12.75" x14ac:dyDescent="0.2"/>
  <cols>
    <col min="1" max="1" width="2.5703125" customWidth="1"/>
    <col min="2" max="2" width="22.85546875" customWidth="1"/>
    <col min="3" max="4" width="8.5703125" customWidth="1"/>
    <col min="5" max="5" width="1.42578125" customWidth="1"/>
    <col min="6" max="6" width="22.85546875" customWidth="1"/>
    <col min="7" max="8" width="8.5703125" customWidth="1"/>
    <col min="9" max="9" width="1.42578125" customWidth="1"/>
    <col min="10" max="10" width="22.85546875" customWidth="1"/>
    <col min="11" max="12" width="8.5703125" customWidth="1"/>
    <col min="13" max="13" width="0.85546875" customWidth="1"/>
  </cols>
  <sheetData>
    <row r="1" spans="1:13" ht="47.25" customHeight="1" x14ac:dyDescent="0.2">
      <c r="A1" s="64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3" ht="15.75" customHeight="1" x14ac:dyDescent="0.25">
      <c r="A2" s="273" t="s">
        <v>63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</row>
    <row r="3" spans="1:13" x14ac:dyDescent="0.2">
      <c r="A3" s="274" t="s">
        <v>64</v>
      </c>
      <c r="B3" s="274"/>
      <c r="C3" s="274"/>
      <c r="D3" s="274"/>
      <c r="E3" s="274"/>
      <c r="F3" s="274"/>
      <c r="G3" s="274"/>
      <c r="H3" s="274"/>
      <c r="I3" s="274"/>
      <c r="J3" s="274"/>
      <c r="K3" s="274"/>
      <c r="L3" s="274"/>
    </row>
    <row r="4" spans="1:13" ht="6" customHeight="1" x14ac:dyDescent="0.2">
      <c r="B4" s="64"/>
      <c r="C4" s="64"/>
      <c r="D4" s="64"/>
      <c r="F4" s="64"/>
      <c r="G4" s="64"/>
      <c r="H4" s="64"/>
      <c r="J4" s="64"/>
      <c r="K4" s="64"/>
      <c r="L4" s="64"/>
    </row>
    <row r="5" spans="1:13" ht="15.75" x14ac:dyDescent="0.25">
      <c r="A5" s="275" t="s">
        <v>113</v>
      </c>
      <c r="B5" s="275"/>
      <c r="C5" s="275"/>
      <c r="D5" s="275"/>
      <c r="E5" s="275"/>
      <c r="F5" s="275"/>
      <c r="G5" s="275"/>
      <c r="H5" s="275"/>
      <c r="I5" s="275"/>
      <c r="J5" s="275"/>
      <c r="K5" s="275"/>
      <c r="L5" s="275"/>
    </row>
    <row r="6" spans="1:13" ht="15.75" x14ac:dyDescent="0.25">
      <c r="A6" s="275" t="s">
        <v>114</v>
      </c>
      <c r="B6" s="275"/>
      <c r="C6" s="275"/>
      <c r="D6" s="275"/>
      <c r="E6" s="275"/>
      <c r="F6" s="275"/>
      <c r="G6" s="275"/>
      <c r="H6" s="275"/>
      <c r="I6" s="275"/>
      <c r="J6" s="275"/>
      <c r="K6" s="275"/>
      <c r="L6" s="275"/>
    </row>
    <row r="7" spans="1:13" ht="32.25" customHeight="1" x14ac:dyDescent="0.4">
      <c r="A7" s="283" t="s">
        <v>67</v>
      </c>
      <c r="B7" s="283"/>
      <c r="C7" s="283"/>
      <c r="D7" s="283"/>
      <c r="E7" s="283"/>
      <c r="F7" s="283"/>
      <c r="G7" s="283"/>
      <c r="H7" s="283"/>
      <c r="I7" s="283"/>
      <c r="J7" s="283"/>
      <c r="K7" s="283"/>
      <c r="L7" s="283"/>
      <c r="M7" s="14"/>
    </row>
    <row r="8" spans="1:13" ht="27" customHeight="1" thickBot="1" x14ac:dyDescent="0.45">
      <c r="A8" s="27"/>
      <c r="B8" s="28"/>
      <c r="C8" s="28"/>
      <c r="D8" s="28"/>
      <c r="E8" s="28"/>
      <c r="F8" s="28"/>
      <c r="G8" s="28"/>
      <c r="H8" s="28"/>
      <c r="I8" s="14"/>
      <c r="J8" s="14"/>
      <c r="K8" s="14"/>
      <c r="L8" s="14"/>
      <c r="M8" s="14"/>
    </row>
    <row r="9" spans="1:13" s="34" customFormat="1" ht="16.5" customHeight="1" thickBot="1" x14ac:dyDescent="0.25">
      <c r="A9" s="30"/>
      <c r="B9" s="281" t="s">
        <v>5</v>
      </c>
      <c r="C9" s="282"/>
      <c r="D9" s="31"/>
      <c r="E9" s="32"/>
      <c r="F9" s="281" t="s">
        <v>5</v>
      </c>
      <c r="G9" s="282"/>
      <c r="H9" s="31"/>
      <c r="I9" s="32"/>
      <c r="J9" s="281" t="s">
        <v>5</v>
      </c>
      <c r="K9" s="282"/>
      <c r="L9" s="31"/>
      <c r="M9" s="32"/>
    </row>
    <row r="10" spans="1:13" s="34" customFormat="1" ht="18" customHeight="1" x14ac:dyDescent="0.2">
      <c r="A10" s="57"/>
      <c r="B10" s="268" t="s">
        <v>118</v>
      </c>
      <c r="C10" s="279"/>
      <c r="D10" s="280"/>
      <c r="E10" s="58"/>
      <c r="F10" s="268" t="s">
        <v>116</v>
      </c>
      <c r="G10" s="269"/>
      <c r="H10" s="270"/>
      <c r="I10" s="58"/>
      <c r="J10" s="268" t="s">
        <v>117</v>
      </c>
      <c r="K10" s="279"/>
      <c r="L10" s="280"/>
      <c r="M10" s="58"/>
    </row>
    <row r="11" spans="1:13" s="8" customFormat="1" ht="13.5" customHeight="1" x14ac:dyDescent="0.2">
      <c r="A11" s="6"/>
      <c r="B11" s="36" t="s">
        <v>2</v>
      </c>
      <c r="C11" s="40" t="s">
        <v>0</v>
      </c>
      <c r="D11" s="35" t="s">
        <v>1</v>
      </c>
      <c r="E11" s="7"/>
      <c r="F11" s="36" t="s">
        <v>2</v>
      </c>
      <c r="G11" s="40" t="s">
        <v>0</v>
      </c>
      <c r="H11" s="35" t="s">
        <v>1</v>
      </c>
      <c r="I11" s="7"/>
      <c r="J11" s="36" t="s">
        <v>2</v>
      </c>
      <c r="K11" s="40" t="s">
        <v>0</v>
      </c>
      <c r="L11" s="35" t="s">
        <v>1</v>
      </c>
      <c r="M11" s="7"/>
    </row>
    <row r="12" spans="1:13" s="8" customFormat="1" ht="13.5" customHeight="1" x14ac:dyDescent="0.2">
      <c r="A12" s="6"/>
      <c r="B12" s="36"/>
      <c r="C12" s="44"/>
      <c r="D12" s="35"/>
      <c r="E12" s="7"/>
      <c r="F12" s="36"/>
      <c r="G12" s="44"/>
      <c r="H12" s="35"/>
      <c r="I12" s="7"/>
      <c r="J12" s="36"/>
      <c r="K12" s="44"/>
      <c r="L12" s="35"/>
      <c r="M12" s="7"/>
    </row>
    <row r="13" spans="1:13" ht="18" customHeight="1" x14ac:dyDescent="0.2">
      <c r="A13" s="1"/>
      <c r="B13" s="37" t="s">
        <v>11</v>
      </c>
      <c r="C13" s="83">
        <v>0</v>
      </c>
      <c r="D13" s="84"/>
      <c r="E13" s="4"/>
      <c r="F13" s="37" t="s">
        <v>12</v>
      </c>
      <c r="G13" s="83"/>
      <c r="H13" s="18"/>
      <c r="I13" s="4"/>
      <c r="J13" s="37" t="s">
        <v>13</v>
      </c>
      <c r="K13" s="83"/>
      <c r="L13" s="18"/>
      <c r="M13" s="4"/>
    </row>
    <row r="14" spans="1:13" ht="18.75" customHeight="1" x14ac:dyDescent="0.2">
      <c r="A14" s="29">
        <v>1</v>
      </c>
      <c r="B14" s="38" t="s">
        <v>14</v>
      </c>
      <c r="C14" s="83">
        <v>0</v>
      </c>
      <c r="D14" s="84"/>
      <c r="E14" s="4"/>
      <c r="F14" s="38" t="s">
        <v>28</v>
      </c>
      <c r="G14" s="83">
        <v>0</v>
      </c>
      <c r="H14" s="18"/>
      <c r="I14" s="4"/>
      <c r="J14" s="38" t="s">
        <v>46</v>
      </c>
      <c r="K14" s="83">
        <v>0</v>
      </c>
      <c r="L14" s="15"/>
      <c r="M14" s="5"/>
    </row>
    <row r="15" spans="1:13" ht="18.75" customHeight="1" x14ac:dyDescent="0.2">
      <c r="A15" s="29">
        <f t="shared" ref="A15:A29" si="0">+A14+1</f>
        <v>2</v>
      </c>
      <c r="B15" s="38" t="s">
        <v>15</v>
      </c>
      <c r="C15" s="83">
        <v>0</v>
      </c>
      <c r="D15" s="84"/>
      <c r="E15" s="4"/>
      <c r="F15" s="38" t="s">
        <v>29</v>
      </c>
      <c r="G15" s="83">
        <v>0</v>
      </c>
      <c r="H15" s="18"/>
      <c r="I15" s="4"/>
      <c r="J15" s="38" t="s">
        <v>47</v>
      </c>
      <c r="K15" s="83">
        <v>0</v>
      </c>
      <c r="L15" s="24"/>
      <c r="M15" s="5"/>
    </row>
    <row r="16" spans="1:13" ht="18.75" customHeight="1" x14ac:dyDescent="0.2">
      <c r="A16" s="29">
        <f t="shared" si="0"/>
        <v>3</v>
      </c>
      <c r="B16" s="38" t="s">
        <v>16</v>
      </c>
      <c r="C16" s="83">
        <v>0</v>
      </c>
      <c r="D16" s="84"/>
      <c r="E16" s="4"/>
      <c r="F16" s="38" t="s">
        <v>30</v>
      </c>
      <c r="G16" s="83">
        <v>0</v>
      </c>
      <c r="H16" s="18"/>
      <c r="I16" s="4"/>
      <c r="J16" s="38" t="s">
        <v>48</v>
      </c>
      <c r="K16" s="83">
        <v>0</v>
      </c>
      <c r="L16" s="24"/>
      <c r="M16" s="5"/>
    </row>
    <row r="17" spans="1:13" ht="18.75" customHeight="1" x14ac:dyDescent="0.2">
      <c r="A17" s="29">
        <f t="shared" si="0"/>
        <v>4</v>
      </c>
      <c r="B17" s="38" t="s">
        <v>17</v>
      </c>
      <c r="C17" s="83">
        <v>0</v>
      </c>
      <c r="D17" s="84"/>
      <c r="E17" s="4"/>
      <c r="F17" s="38" t="s">
        <v>31</v>
      </c>
      <c r="G17" s="83">
        <v>0</v>
      </c>
      <c r="H17" s="18"/>
      <c r="I17" s="4"/>
      <c r="J17" s="38" t="s">
        <v>49</v>
      </c>
      <c r="K17" s="83">
        <v>0</v>
      </c>
      <c r="L17" s="24"/>
      <c r="M17" s="5"/>
    </row>
    <row r="18" spans="1:13" ht="18.75" customHeight="1" x14ac:dyDescent="0.2">
      <c r="A18" s="29">
        <f t="shared" si="0"/>
        <v>5</v>
      </c>
      <c r="B18" s="38" t="s">
        <v>18</v>
      </c>
      <c r="C18" s="83">
        <v>0</v>
      </c>
      <c r="D18" s="84"/>
      <c r="E18" s="4"/>
      <c r="F18" s="38" t="s">
        <v>34</v>
      </c>
      <c r="G18" s="83">
        <v>0</v>
      </c>
      <c r="H18" s="18"/>
      <c r="I18" s="4"/>
      <c r="J18" s="38" t="s">
        <v>50</v>
      </c>
      <c r="K18" s="83">
        <v>0</v>
      </c>
      <c r="L18" s="24"/>
      <c r="M18" s="5"/>
    </row>
    <row r="19" spans="1:13" ht="18.75" customHeight="1" x14ac:dyDescent="0.2">
      <c r="A19" s="29">
        <f t="shared" si="0"/>
        <v>6</v>
      </c>
      <c r="B19" s="38" t="s">
        <v>19</v>
      </c>
      <c r="C19" s="83">
        <v>0</v>
      </c>
      <c r="D19" s="67"/>
      <c r="E19" s="4"/>
      <c r="F19" s="38" t="s">
        <v>35</v>
      </c>
      <c r="G19" s="83">
        <v>0</v>
      </c>
      <c r="H19" s="18"/>
      <c r="I19" s="4"/>
      <c r="J19" s="38" t="s">
        <v>51</v>
      </c>
      <c r="K19" s="83">
        <v>0</v>
      </c>
      <c r="L19" s="24"/>
      <c r="M19" s="5"/>
    </row>
    <row r="20" spans="1:13" ht="18.75" customHeight="1" x14ac:dyDescent="0.2">
      <c r="A20" s="29">
        <f t="shared" si="0"/>
        <v>7</v>
      </c>
      <c r="B20" s="38" t="s">
        <v>20</v>
      </c>
      <c r="C20" s="83">
        <v>0</v>
      </c>
      <c r="D20" s="84"/>
      <c r="E20" s="4"/>
      <c r="F20" s="63" t="s">
        <v>36</v>
      </c>
      <c r="G20" s="83">
        <v>0</v>
      </c>
      <c r="H20" s="18"/>
      <c r="I20" s="4"/>
      <c r="J20" s="38" t="s">
        <v>52</v>
      </c>
      <c r="K20" s="83">
        <v>0</v>
      </c>
      <c r="L20" s="24"/>
      <c r="M20" s="5"/>
    </row>
    <row r="21" spans="1:13" ht="18.75" customHeight="1" x14ac:dyDescent="0.2">
      <c r="A21" s="29">
        <f t="shared" si="0"/>
        <v>8</v>
      </c>
      <c r="B21" s="38" t="s">
        <v>21</v>
      </c>
      <c r="C21" s="83">
        <v>0</v>
      </c>
      <c r="D21" s="84"/>
      <c r="E21" s="4"/>
      <c r="F21" s="38" t="s">
        <v>37</v>
      </c>
      <c r="G21" s="83">
        <v>0</v>
      </c>
      <c r="H21" s="18"/>
      <c r="I21" s="4"/>
      <c r="J21" s="38" t="s">
        <v>53</v>
      </c>
      <c r="K21" s="83">
        <v>0</v>
      </c>
      <c r="L21" s="24"/>
      <c r="M21" s="5"/>
    </row>
    <row r="22" spans="1:13" ht="18.75" customHeight="1" x14ac:dyDescent="0.2">
      <c r="A22" s="29">
        <f t="shared" si="0"/>
        <v>9</v>
      </c>
      <c r="B22" s="38" t="s">
        <v>22</v>
      </c>
      <c r="C22" s="83">
        <v>0</v>
      </c>
      <c r="D22" s="84"/>
      <c r="E22" s="4"/>
      <c r="F22" s="38" t="s">
        <v>38</v>
      </c>
      <c r="G22" s="83">
        <v>0</v>
      </c>
      <c r="H22" s="18"/>
      <c r="I22" s="4"/>
      <c r="J22" s="38" t="s">
        <v>54</v>
      </c>
      <c r="K22" s="83">
        <v>0</v>
      </c>
      <c r="L22" s="24"/>
      <c r="M22" s="5"/>
    </row>
    <row r="23" spans="1:13" ht="18.75" customHeight="1" x14ac:dyDescent="0.2">
      <c r="A23" s="29">
        <f t="shared" si="0"/>
        <v>10</v>
      </c>
      <c r="B23" s="38" t="s">
        <v>23</v>
      </c>
      <c r="C23" s="83">
        <v>0</v>
      </c>
      <c r="D23" s="84"/>
      <c r="E23" s="4"/>
      <c r="F23" s="38" t="s">
        <v>39</v>
      </c>
      <c r="G23" s="83">
        <v>0</v>
      </c>
      <c r="H23" s="18"/>
      <c r="I23" s="4"/>
      <c r="J23" s="38" t="s">
        <v>55</v>
      </c>
      <c r="K23" s="83">
        <v>0</v>
      </c>
      <c r="L23" s="24"/>
      <c r="M23" s="5"/>
    </row>
    <row r="24" spans="1:13" ht="18.75" customHeight="1" x14ac:dyDescent="0.2">
      <c r="A24" s="29">
        <f t="shared" si="0"/>
        <v>11</v>
      </c>
      <c r="B24" s="38" t="s">
        <v>32</v>
      </c>
      <c r="C24" s="83">
        <v>0</v>
      </c>
      <c r="D24" s="84"/>
      <c r="E24" s="4"/>
      <c r="F24" s="38" t="s">
        <v>40</v>
      </c>
      <c r="G24" s="83">
        <v>0</v>
      </c>
      <c r="H24" s="18"/>
      <c r="I24" s="4"/>
      <c r="J24" s="38" t="s">
        <v>56</v>
      </c>
      <c r="K24" s="83">
        <v>0</v>
      </c>
      <c r="L24" s="24"/>
      <c r="M24" s="5"/>
    </row>
    <row r="25" spans="1:13" ht="18.75" customHeight="1" x14ac:dyDescent="0.2">
      <c r="A25" s="29">
        <f t="shared" si="0"/>
        <v>12</v>
      </c>
      <c r="B25" s="38" t="s">
        <v>33</v>
      </c>
      <c r="C25" s="83">
        <v>0</v>
      </c>
      <c r="D25" s="84"/>
      <c r="E25" s="4"/>
      <c r="F25" s="38" t="s">
        <v>41</v>
      </c>
      <c r="G25" s="83">
        <v>0</v>
      </c>
      <c r="H25" s="18"/>
      <c r="I25" s="4"/>
      <c r="J25" s="38" t="s">
        <v>57</v>
      </c>
      <c r="K25" s="83">
        <v>0</v>
      </c>
      <c r="L25" s="24"/>
      <c r="M25" s="5"/>
    </row>
    <row r="26" spans="1:13" ht="18.75" hidden="1" customHeight="1" x14ac:dyDescent="0.2">
      <c r="A26" s="29">
        <f t="shared" si="0"/>
        <v>13</v>
      </c>
      <c r="B26" s="38" t="s">
        <v>24</v>
      </c>
      <c r="C26" s="83">
        <v>0</v>
      </c>
      <c r="D26" s="84"/>
      <c r="E26" s="4"/>
      <c r="F26" s="38" t="s">
        <v>42</v>
      </c>
      <c r="G26" s="83">
        <v>0</v>
      </c>
      <c r="H26" s="18"/>
      <c r="I26" s="4"/>
      <c r="J26" s="38" t="s">
        <v>58</v>
      </c>
      <c r="K26" s="83">
        <v>0</v>
      </c>
      <c r="L26" s="24"/>
      <c r="M26" s="5"/>
    </row>
    <row r="27" spans="1:13" ht="18.75" hidden="1" customHeight="1" x14ac:dyDescent="0.2">
      <c r="A27" s="29">
        <f t="shared" si="0"/>
        <v>14</v>
      </c>
      <c r="B27" s="38" t="s">
        <v>27</v>
      </c>
      <c r="C27" s="83">
        <v>0</v>
      </c>
      <c r="D27" s="84"/>
      <c r="E27" s="4"/>
      <c r="F27" s="38" t="s">
        <v>43</v>
      </c>
      <c r="G27" s="83">
        <v>0</v>
      </c>
      <c r="H27" s="18"/>
      <c r="I27" s="4"/>
      <c r="J27" s="38" t="s">
        <v>59</v>
      </c>
      <c r="K27" s="83">
        <v>0</v>
      </c>
      <c r="L27" s="24"/>
      <c r="M27" s="5"/>
    </row>
    <row r="28" spans="1:13" ht="18.75" hidden="1" customHeight="1" x14ac:dyDescent="0.2">
      <c r="A28" s="29">
        <f t="shared" si="0"/>
        <v>15</v>
      </c>
      <c r="B28" s="38" t="s">
        <v>25</v>
      </c>
      <c r="C28" s="83">
        <v>0</v>
      </c>
      <c r="D28" s="84"/>
      <c r="E28" s="4"/>
      <c r="F28" s="38" t="s">
        <v>44</v>
      </c>
      <c r="G28" s="83">
        <v>0</v>
      </c>
      <c r="H28" s="18"/>
      <c r="I28" s="4"/>
      <c r="J28" s="38" t="s">
        <v>60</v>
      </c>
      <c r="K28" s="83">
        <v>0</v>
      </c>
      <c r="L28" s="15"/>
      <c r="M28" s="5"/>
    </row>
    <row r="29" spans="1:13" ht="18.75" hidden="1" customHeight="1" thickBot="1" x14ac:dyDescent="0.25">
      <c r="A29" s="29">
        <f t="shared" si="0"/>
        <v>16</v>
      </c>
      <c r="B29" s="39" t="s">
        <v>26</v>
      </c>
      <c r="C29" s="85">
        <v>0</v>
      </c>
      <c r="D29" s="86"/>
      <c r="E29" s="4"/>
      <c r="F29" s="39" t="s">
        <v>45</v>
      </c>
      <c r="G29" s="85">
        <v>0</v>
      </c>
      <c r="H29" s="16"/>
      <c r="I29" s="4"/>
      <c r="J29" s="39" t="s">
        <v>61</v>
      </c>
      <c r="K29" s="87">
        <v>0</v>
      </c>
      <c r="L29" s="25"/>
      <c r="M29" s="5"/>
    </row>
    <row r="30" spans="1:13" s="3" customFormat="1" ht="24.75" customHeight="1" thickBot="1" x14ac:dyDescent="0.25">
      <c r="A30" s="2"/>
      <c r="B30" s="54" t="s">
        <v>3</v>
      </c>
      <c r="C30" s="47">
        <f>SUM(C14:C29)</f>
        <v>0</v>
      </c>
      <c r="D30" s="69">
        <f>SUM(D14:D29)</f>
        <v>0</v>
      </c>
      <c r="E30" s="11"/>
      <c r="F30" s="54" t="s">
        <v>3</v>
      </c>
      <c r="G30" s="47">
        <f>SUM(G14:G29)</f>
        <v>0</v>
      </c>
      <c r="H30" s="10">
        <f>SUM(H14:H29)</f>
        <v>0</v>
      </c>
      <c r="I30" s="11"/>
      <c r="J30" s="54" t="s">
        <v>3</v>
      </c>
      <c r="K30" s="47">
        <f>SUM(K14:K29)</f>
        <v>0</v>
      </c>
      <c r="L30" s="65">
        <f>SUM(L14:L29)</f>
        <v>0</v>
      </c>
      <c r="M30" s="11"/>
    </row>
    <row r="31" spans="1:13" s="3" customFormat="1" ht="24.75" customHeight="1" thickBot="1" x14ac:dyDescent="0.25">
      <c r="A31" s="75"/>
      <c r="B31" s="76"/>
      <c r="C31" s="9"/>
      <c r="D31" s="77"/>
      <c r="E31" s="12"/>
      <c r="F31" s="76"/>
      <c r="G31" s="9"/>
      <c r="H31" s="78"/>
      <c r="I31" s="11"/>
      <c r="J31" s="70"/>
      <c r="K31" s="19"/>
      <c r="L31" s="11"/>
      <c r="M31" s="11"/>
    </row>
    <row r="32" spans="1:13" s="3" customFormat="1" ht="24.75" customHeight="1" x14ac:dyDescent="0.2">
      <c r="A32" s="71"/>
      <c r="B32" s="72"/>
      <c r="C32" s="73"/>
      <c r="D32" s="74"/>
      <c r="E32" s="72"/>
      <c r="F32" s="79" t="s">
        <v>66</v>
      </c>
      <c r="G32" s="73"/>
      <c r="H32" s="80">
        <f>D9+H9+L9</f>
        <v>0</v>
      </c>
      <c r="I32" s="11"/>
      <c r="J32" s="11"/>
      <c r="K32" s="19"/>
      <c r="L32" s="11"/>
      <c r="M32" s="11"/>
    </row>
    <row r="33" spans="1:24" ht="18" customHeight="1" x14ac:dyDescent="0.2">
      <c r="A33" s="263" t="s">
        <v>65</v>
      </c>
      <c r="B33" s="264"/>
      <c r="C33" s="264"/>
      <c r="D33" s="264"/>
      <c r="E33" s="264"/>
      <c r="F33" s="264"/>
      <c r="G33" s="5"/>
      <c r="H33" s="81">
        <f>D9+H9+L9</f>
        <v>0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ht="12.75" customHeight="1" x14ac:dyDescent="0.2">
      <c r="A34" s="261" t="s">
        <v>6</v>
      </c>
      <c r="B34" s="262"/>
      <c r="C34" s="262"/>
      <c r="D34" s="262"/>
      <c r="E34" s="262"/>
      <c r="F34" s="262"/>
      <c r="G34" s="23"/>
      <c r="H34" s="59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ht="18" customHeight="1" x14ac:dyDescent="0.25">
      <c r="A35" s="277" t="s">
        <v>8</v>
      </c>
      <c r="B35" s="278"/>
      <c r="C35" s="278"/>
      <c r="D35" s="278"/>
      <c r="E35" s="278"/>
      <c r="F35" s="278"/>
      <c r="G35" s="13"/>
      <c r="H35" s="60"/>
      <c r="I35" s="5"/>
      <c r="J35" s="5"/>
      <c r="K35" s="5"/>
      <c r="L35" s="5"/>
      <c r="M35" s="5"/>
      <c r="N35" s="5"/>
      <c r="O35" s="5"/>
      <c r="X35" s="5"/>
    </row>
    <row r="36" spans="1:24" ht="12" customHeight="1" x14ac:dyDescent="0.2">
      <c r="A36" s="261" t="s">
        <v>6</v>
      </c>
      <c r="B36" s="265"/>
      <c r="C36" s="265"/>
      <c r="D36" s="265"/>
      <c r="E36" s="265"/>
      <c r="F36" s="265"/>
      <c r="G36" s="23"/>
      <c r="H36" s="59"/>
      <c r="I36" s="5"/>
      <c r="J36" s="5"/>
      <c r="K36" s="5"/>
      <c r="L36" s="5"/>
      <c r="M36" s="5"/>
      <c r="N36" s="5"/>
      <c r="O36" s="5"/>
      <c r="X36" s="5"/>
    </row>
    <row r="37" spans="1:24" ht="18" customHeight="1" x14ac:dyDescent="0.25">
      <c r="A37" s="277" t="s">
        <v>9</v>
      </c>
      <c r="B37" s="278"/>
      <c r="C37" s="278"/>
      <c r="D37" s="278"/>
      <c r="E37" s="278"/>
      <c r="F37" s="278"/>
      <c r="G37" s="13"/>
      <c r="H37" s="60"/>
      <c r="I37" s="5"/>
      <c r="J37" s="5"/>
      <c r="K37" s="5"/>
      <c r="L37" s="5"/>
      <c r="M37" s="5"/>
      <c r="N37" s="5"/>
      <c r="O37" s="5"/>
      <c r="X37" s="5"/>
    </row>
    <row r="38" spans="1:24" ht="12" customHeight="1" x14ac:dyDescent="0.2">
      <c r="A38" s="261" t="s">
        <v>6</v>
      </c>
      <c r="B38" s="265"/>
      <c r="C38" s="265"/>
      <c r="D38" s="265"/>
      <c r="E38" s="265"/>
      <c r="F38" s="265"/>
      <c r="G38" s="23"/>
      <c r="H38" s="59"/>
      <c r="I38" s="5"/>
      <c r="J38" s="5"/>
      <c r="K38" s="5"/>
      <c r="L38" s="5"/>
      <c r="M38" s="5"/>
      <c r="N38" s="5"/>
      <c r="O38" s="5"/>
      <c r="X38" s="5"/>
    </row>
    <row r="39" spans="1:24" ht="18" customHeight="1" x14ac:dyDescent="0.2">
      <c r="A39" s="277" t="s">
        <v>7</v>
      </c>
      <c r="B39" s="278"/>
      <c r="C39" s="278"/>
      <c r="D39" s="278"/>
      <c r="E39" s="278"/>
      <c r="F39" s="278"/>
      <c r="G39" s="17"/>
      <c r="H39" s="82">
        <f>H33+H35+H37</f>
        <v>0</v>
      </c>
      <c r="K39" s="17"/>
    </row>
    <row r="40" spans="1:24" ht="12" customHeight="1" thickBot="1" x14ac:dyDescent="0.25">
      <c r="A40" s="271" t="s">
        <v>6</v>
      </c>
      <c r="B40" s="272"/>
      <c r="C40" s="272"/>
      <c r="D40" s="272"/>
      <c r="E40" s="272"/>
      <c r="F40" s="272"/>
      <c r="G40" s="61"/>
      <c r="H40" s="62"/>
    </row>
    <row r="43" spans="1:24" x14ac:dyDescent="0.2">
      <c r="D43" s="88"/>
    </row>
    <row r="44" spans="1:24" x14ac:dyDescent="0.2">
      <c r="D44" s="88"/>
    </row>
    <row r="45" spans="1:24" x14ac:dyDescent="0.2">
      <c r="D45" s="89"/>
    </row>
    <row r="46" spans="1:24" x14ac:dyDescent="0.2">
      <c r="D46" s="89"/>
    </row>
    <row r="47" spans="1:24" x14ac:dyDescent="0.2">
      <c r="D47" s="88"/>
    </row>
    <row r="48" spans="1:24" x14ac:dyDescent="0.2">
      <c r="D48" s="90"/>
    </row>
    <row r="50" spans="4:4" x14ac:dyDescent="0.2">
      <c r="D50" s="90"/>
    </row>
  </sheetData>
  <mergeCells count="19">
    <mergeCell ref="A2:L2"/>
    <mergeCell ref="A3:L3"/>
    <mergeCell ref="A5:L5"/>
    <mergeCell ref="A6:L6"/>
    <mergeCell ref="A7:L7"/>
    <mergeCell ref="J9:K9"/>
    <mergeCell ref="B10:D10"/>
    <mergeCell ref="F10:H10"/>
    <mergeCell ref="J10:L10"/>
    <mergeCell ref="A40:F40"/>
    <mergeCell ref="A39:F39"/>
    <mergeCell ref="A38:F38"/>
    <mergeCell ref="A37:F37"/>
    <mergeCell ref="A35:F35"/>
    <mergeCell ref="A34:F34"/>
    <mergeCell ref="A33:F33"/>
    <mergeCell ref="A36:F36"/>
    <mergeCell ref="B9:C9"/>
    <mergeCell ref="F9:G9"/>
  </mergeCells>
  <phoneticPr fontId="4" type="noConversion"/>
  <pageMargins left="0.16" right="0.16" top="0.51" bottom="0.52" header="0.25" footer="0.22"/>
  <pageSetup paperSize="9" scale="88" orientation="landscape" r:id="rId1"/>
  <headerFooter alignWithMargins="0"/>
  <ignoredErrors>
    <ignoredError sqref="C30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0"/>
  <sheetViews>
    <sheetView workbookViewId="0">
      <selection activeCell="A5" sqref="A5:L5"/>
    </sheetView>
  </sheetViews>
  <sheetFormatPr defaultRowHeight="12.75" x14ac:dyDescent="0.2"/>
  <cols>
    <col min="1" max="1" width="2.5703125" customWidth="1"/>
    <col min="2" max="2" width="22.85546875" customWidth="1"/>
    <col min="3" max="4" width="8.5703125" customWidth="1"/>
    <col min="5" max="5" width="1.42578125" customWidth="1"/>
    <col min="6" max="6" width="22.85546875" customWidth="1"/>
    <col min="7" max="8" width="8.5703125" customWidth="1"/>
    <col min="9" max="9" width="1.42578125" customWidth="1"/>
    <col min="10" max="10" width="22.85546875" customWidth="1"/>
    <col min="11" max="12" width="8.5703125" customWidth="1"/>
    <col min="13" max="13" width="0.85546875" customWidth="1"/>
  </cols>
  <sheetData>
    <row r="1" spans="1:13" ht="47.25" customHeight="1" x14ac:dyDescent="0.2">
      <c r="A1" s="64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3" ht="15.75" customHeight="1" x14ac:dyDescent="0.25">
      <c r="A2" s="273" t="s">
        <v>63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</row>
    <row r="3" spans="1:13" x14ac:dyDescent="0.2">
      <c r="A3" s="274" t="s">
        <v>64</v>
      </c>
      <c r="B3" s="274"/>
      <c r="C3" s="274"/>
      <c r="D3" s="274"/>
      <c r="E3" s="274"/>
      <c r="F3" s="274"/>
      <c r="G3" s="274"/>
      <c r="H3" s="274"/>
      <c r="I3" s="274"/>
      <c r="J3" s="274"/>
      <c r="K3" s="274"/>
      <c r="L3" s="274"/>
    </row>
    <row r="4" spans="1:13" ht="6" customHeight="1" x14ac:dyDescent="0.2">
      <c r="B4" s="64"/>
      <c r="C4" s="64"/>
      <c r="D4" s="64"/>
      <c r="F4" s="64"/>
      <c r="G4" s="64"/>
      <c r="H4" s="64"/>
      <c r="J4" s="64"/>
      <c r="K4" s="64"/>
      <c r="L4" s="64"/>
    </row>
    <row r="5" spans="1:13" ht="15.75" x14ac:dyDescent="0.25">
      <c r="A5" s="275" t="s">
        <v>113</v>
      </c>
      <c r="B5" s="275"/>
      <c r="C5" s="275"/>
      <c r="D5" s="275"/>
      <c r="E5" s="275"/>
      <c r="F5" s="275"/>
      <c r="G5" s="275"/>
      <c r="H5" s="275"/>
      <c r="I5" s="275"/>
      <c r="J5" s="275"/>
      <c r="K5" s="275"/>
      <c r="L5" s="275"/>
    </row>
    <row r="6" spans="1:13" ht="15.75" x14ac:dyDescent="0.25">
      <c r="A6" s="275" t="s">
        <v>62</v>
      </c>
      <c r="B6" s="275"/>
      <c r="C6" s="275"/>
      <c r="D6" s="275"/>
      <c r="E6" s="275"/>
      <c r="F6" s="275"/>
      <c r="G6" s="275"/>
      <c r="H6" s="275"/>
      <c r="I6" s="275"/>
      <c r="J6" s="275"/>
      <c r="K6" s="275"/>
      <c r="L6" s="275"/>
    </row>
    <row r="7" spans="1:13" ht="32.25" customHeight="1" x14ac:dyDescent="0.4">
      <c r="A7" s="283" t="s">
        <v>68</v>
      </c>
      <c r="B7" s="283"/>
      <c r="C7" s="283"/>
      <c r="D7" s="283"/>
      <c r="E7" s="283"/>
      <c r="F7" s="283"/>
      <c r="G7" s="283"/>
      <c r="H7" s="283"/>
      <c r="I7" s="283"/>
      <c r="J7" s="283"/>
      <c r="K7" s="283"/>
      <c r="L7" s="283"/>
      <c r="M7" s="14"/>
    </row>
    <row r="8" spans="1:13" ht="27" customHeight="1" thickBot="1" x14ac:dyDescent="0.45">
      <c r="A8" s="27"/>
      <c r="B8" s="28"/>
      <c r="C8" s="28"/>
      <c r="D8" s="28"/>
      <c r="E8" s="28"/>
      <c r="F8" s="28"/>
      <c r="G8" s="28"/>
      <c r="H8" s="28"/>
      <c r="I8" s="14"/>
      <c r="J8" s="14"/>
      <c r="K8" s="14"/>
      <c r="L8" s="14"/>
      <c r="M8" s="14"/>
    </row>
    <row r="9" spans="1:13" s="34" customFormat="1" ht="16.5" customHeight="1" thickBot="1" x14ac:dyDescent="0.25">
      <c r="A9" s="30"/>
      <c r="B9" s="281" t="s">
        <v>5</v>
      </c>
      <c r="C9" s="282"/>
      <c r="D9" s="31"/>
      <c r="E9" s="32"/>
      <c r="F9" s="281" t="s">
        <v>5</v>
      </c>
      <c r="G9" s="282"/>
      <c r="H9" s="31"/>
      <c r="I9" s="32"/>
      <c r="J9" s="281" t="s">
        <v>5</v>
      </c>
      <c r="K9" s="282"/>
      <c r="L9" s="31"/>
      <c r="M9" s="32"/>
    </row>
    <row r="10" spans="1:13" s="34" customFormat="1" ht="18" customHeight="1" x14ac:dyDescent="0.2">
      <c r="A10" s="57"/>
      <c r="B10" s="268" t="s">
        <v>115</v>
      </c>
      <c r="C10" s="279"/>
      <c r="D10" s="280"/>
      <c r="E10" s="58"/>
      <c r="F10" s="268" t="s">
        <v>116</v>
      </c>
      <c r="G10" s="269"/>
      <c r="H10" s="270"/>
      <c r="I10" s="58"/>
      <c r="J10" s="268" t="s">
        <v>117</v>
      </c>
      <c r="K10" s="279"/>
      <c r="L10" s="280"/>
      <c r="M10" s="58"/>
    </row>
    <row r="11" spans="1:13" s="8" customFormat="1" ht="13.5" customHeight="1" x14ac:dyDescent="0.2">
      <c r="A11" s="6"/>
      <c r="B11" s="36" t="s">
        <v>2</v>
      </c>
      <c r="C11" s="40" t="s">
        <v>0</v>
      </c>
      <c r="D11" s="35" t="s">
        <v>1</v>
      </c>
      <c r="E11" s="7"/>
      <c r="F11" s="36" t="s">
        <v>2</v>
      </c>
      <c r="G11" s="40" t="s">
        <v>0</v>
      </c>
      <c r="H11" s="35" t="s">
        <v>1</v>
      </c>
      <c r="I11" s="7"/>
      <c r="J11" s="36" t="s">
        <v>2</v>
      </c>
      <c r="K11" s="40" t="s">
        <v>0</v>
      </c>
      <c r="L11" s="35" t="s">
        <v>1</v>
      </c>
      <c r="M11" s="7"/>
    </row>
    <row r="12" spans="1:13" s="8" customFormat="1" ht="13.5" customHeight="1" x14ac:dyDescent="0.2">
      <c r="A12" s="6"/>
      <c r="B12" s="36"/>
      <c r="C12" s="44"/>
      <c r="D12" s="35"/>
      <c r="E12" s="7"/>
      <c r="F12" s="36"/>
      <c r="G12" s="44"/>
      <c r="H12" s="35"/>
      <c r="I12" s="7"/>
      <c r="J12" s="36"/>
      <c r="K12" s="44"/>
      <c r="L12" s="35"/>
      <c r="M12" s="7"/>
    </row>
    <row r="13" spans="1:13" ht="18" customHeight="1" x14ac:dyDescent="0.2">
      <c r="A13" s="1"/>
      <c r="B13" s="37" t="s">
        <v>11</v>
      </c>
      <c r="C13" s="83"/>
      <c r="D13" s="84"/>
      <c r="E13" s="4"/>
      <c r="F13" s="37" t="s">
        <v>12</v>
      </c>
      <c r="G13" s="83"/>
      <c r="H13" s="18"/>
      <c r="I13" s="4"/>
      <c r="J13" s="37" t="s">
        <v>13</v>
      </c>
      <c r="K13" s="83"/>
      <c r="L13" s="18"/>
      <c r="M13" s="4"/>
    </row>
    <row r="14" spans="1:13" ht="18.75" customHeight="1" x14ac:dyDescent="0.2">
      <c r="A14" s="29">
        <v>1</v>
      </c>
      <c r="B14" s="38" t="s">
        <v>14</v>
      </c>
      <c r="C14" s="83">
        <v>0</v>
      </c>
      <c r="D14" s="84"/>
      <c r="E14" s="4"/>
      <c r="F14" s="38" t="s">
        <v>28</v>
      </c>
      <c r="G14" s="83">
        <v>0</v>
      </c>
      <c r="H14" s="18"/>
      <c r="I14" s="4"/>
      <c r="J14" s="38" t="s">
        <v>46</v>
      </c>
      <c r="K14" s="83">
        <v>0</v>
      </c>
      <c r="L14" s="15"/>
      <c r="M14" s="5"/>
    </row>
    <row r="15" spans="1:13" ht="18.75" customHeight="1" x14ac:dyDescent="0.2">
      <c r="A15" s="29">
        <f t="shared" ref="A15:A25" si="0">+A14+1</f>
        <v>2</v>
      </c>
      <c r="B15" s="38" t="s">
        <v>15</v>
      </c>
      <c r="C15" s="83">
        <v>0</v>
      </c>
      <c r="D15" s="84"/>
      <c r="E15" s="4"/>
      <c r="F15" s="38" t="s">
        <v>29</v>
      </c>
      <c r="G15" s="83">
        <v>0</v>
      </c>
      <c r="H15" s="18"/>
      <c r="I15" s="4"/>
      <c r="J15" s="38" t="s">
        <v>47</v>
      </c>
      <c r="K15" s="83">
        <v>0</v>
      </c>
      <c r="L15" s="24"/>
      <c r="M15" s="5"/>
    </row>
    <row r="16" spans="1:13" ht="18.75" customHeight="1" x14ac:dyDescent="0.2">
      <c r="A16" s="29">
        <f t="shared" si="0"/>
        <v>3</v>
      </c>
      <c r="B16" s="38" t="s">
        <v>16</v>
      </c>
      <c r="C16" s="83">
        <v>0</v>
      </c>
      <c r="D16" s="84"/>
      <c r="E16" s="4"/>
      <c r="F16" s="38" t="s">
        <v>30</v>
      </c>
      <c r="G16" s="83">
        <v>0</v>
      </c>
      <c r="H16" s="18"/>
      <c r="I16" s="4"/>
      <c r="J16" s="38" t="s">
        <v>48</v>
      </c>
      <c r="K16" s="83">
        <v>0</v>
      </c>
      <c r="L16" s="24"/>
      <c r="M16" s="5"/>
    </row>
    <row r="17" spans="1:13" ht="18.75" customHeight="1" x14ac:dyDescent="0.2">
      <c r="A17" s="29">
        <f t="shared" si="0"/>
        <v>4</v>
      </c>
      <c r="B17" s="38" t="s">
        <v>17</v>
      </c>
      <c r="C17" s="83">
        <v>0</v>
      </c>
      <c r="D17" s="84"/>
      <c r="E17" s="4"/>
      <c r="F17" s="38" t="s">
        <v>31</v>
      </c>
      <c r="G17" s="83">
        <v>0</v>
      </c>
      <c r="H17" s="18"/>
      <c r="I17" s="4"/>
      <c r="J17" s="38" t="s">
        <v>49</v>
      </c>
      <c r="K17" s="83">
        <v>0</v>
      </c>
      <c r="L17" s="24"/>
      <c r="M17" s="5"/>
    </row>
    <row r="18" spans="1:13" ht="18.75" customHeight="1" x14ac:dyDescent="0.2">
      <c r="A18" s="29">
        <f t="shared" si="0"/>
        <v>5</v>
      </c>
      <c r="B18" s="38" t="s">
        <v>18</v>
      </c>
      <c r="C18" s="83">
        <v>0</v>
      </c>
      <c r="D18" s="84"/>
      <c r="E18" s="4"/>
      <c r="F18" s="38" t="s">
        <v>34</v>
      </c>
      <c r="G18" s="83">
        <v>0</v>
      </c>
      <c r="H18" s="18"/>
      <c r="I18" s="4"/>
      <c r="J18" s="38" t="s">
        <v>50</v>
      </c>
      <c r="K18" s="83">
        <v>0</v>
      </c>
      <c r="L18" s="24"/>
      <c r="M18" s="5"/>
    </row>
    <row r="19" spans="1:13" ht="18.75" customHeight="1" x14ac:dyDescent="0.2">
      <c r="A19" s="29">
        <f t="shared" si="0"/>
        <v>6</v>
      </c>
      <c r="B19" s="38" t="s">
        <v>19</v>
      </c>
      <c r="C19" s="83">
        <v>0</v>
      </c>
      <c r="D19" s="67"/>
      <c r="E19" s="4"/>
      <c r="F19" s="38" t="s">
        <v>35</v>
      </c>
      <c r="G19" s="83">
        <v>0</v>
      </c>
      <c r="H19" s="18"/>
      <c r="I19" s="4"/>
      <c r="J19" s="38" t="s">
        <v>51</v>
      </c>
      <c r="K19" s="83">
        <v>0</v>
      </c>
      <c r="L19" s="24"/>
      <c r="M19" s="5"/>
    </row>
    <row r="20" spans="1:13" ht="18.75" customHeight="1" x14ac:dyDescent="0.2">
      <c r="A20" s="29">
        <f t="shared" si="0"/>
        <v>7</v>
      </c>
      <c r="B20" s="38" t="s">
        <v>20</v>
      </c>
      <c r="C20" s="83">
        <v>0</v>
      </c>
      <c r="D20" s="84"/>
      <c r="E20" s="4"/>
      <c r="F20" s="63" t="s">
        <v>36</v>
      </c>
      <c r="G20" s="83">
        <v>0</v>
      </c>
      <c r="H20" s="18"/>
      <c r="I20" s="4"/>
      <c r="J20" s="38" t="s">
        <v>52</v>
      </c>
      <c r="K20" s="83">
        <v>0</v>
      </c>
      <c r="L20" s="24"/>
      <c r="M20" s="5"/>
    </row>
    <row r="21" spans="1:13" ht="18.75" customHeight="1" x14ac:dyDescent="0.2">
      <c r="A21" s="29">
        <f t="shared" si="0"/>
        <v>8</v>
      </c>
      <c r="B21" s="38" t="s">
        <v>21</v>
      </c>
      <c r="C21" s="83">
        <v>0</v>
      </c>
      <c r="D21" s="84"/>
      <c r="E21" s="4"/>
      <c r="F21" s="38" t="s">
        <v>37</v>
      </c>
      <c r="G21" s="83">
        <v>0</v>
      </c>
      <c r="H21" s="18"/>
      <c r="I21" s="4"/>
      <c r="J21" s="38" t="s">
        <v>53</v>
      </c>
      <c r="K21" s="83">
        <v>0</v>
      </c>
      <c r="L21" s="24"/>
      <c r="M21" s="5"/>
    </row>
    <row r="22" spans="1:13" ht="18.75" customHeight="1" x14ac:dyDescent="0.2">
      <c r="A22" s="29">
        <f t="shared" si="0"/>
        <v>9</v>
      </c>
      <c r="B22" s="38" t="s">
        <v>22</v>
      </c>
      <c r="C22" s="83">
        <v>0</v>
      </c>
      <c r="D22" s="84"/>
      <c r="E22" s="4"/>
      <c r="F22" s="38" t="s">
        <v>38</v>
      </c>
      <c r="G22" s="83">
        <v>0</v>
      </c>
      <c r="H22" s="18"/>
      <c r="I22" s="4"/>
      <c r="J22" s="38" t="s">
        <v>54</v>
      </c>
      <c r="K22" s="83">
        <v>0</v>
      </c>
      <c r="L22" s="24"/>
      <c r="M22" s="5"/>
    </row>
    <row r="23" spans="1:13" ht="18.75" customHeight="1" x14ac:dyDescent="0.2">
      <c r="A23" s="29">
        <f t="shared" si="0"/>
        <v>10</v>
      </c>
      <c r="B23" s="38" t="s">
        <v>23</v>
      </c>
      <c r="C23" s="83">
        <v>0</v>
      </c>
      <c r="D23" s="84"/>
      <c r="E23" s="4"/>
      <c r="F23" s="38" t="s">
        <v>39</v>
      </c>
      <c r="G23" s="83">
        <v>0</v>
      </c>
      <c r="H23" s="18"/>
      <c r="I23" s="4"/>
      <c r="J23" s="38" t="s">
        <v>55</v>
      </c>
      <c r="K23" s="83">
        <v>0</v>
      </c>
      <c r="L23" s="24"/>
      <c r="M23" s="5"/>
    </row>
    <row r="24" spans="1:13" ht="18.75" customHeight="1" x14ac:dyDescent="0.2">
      <c r="A24" s="29">
        <f t="shared" si="0"/>
        <v>11</v>
      </c>
      <c r="B24" s="38" t="s">
        <v>32</v>
      </c>
      <c r="C24" s="83">
        <v>0</v>
      </c>
      <c r="D24" s="84"/>
      <c r="E24" s="4"/>
      <c r="F24" s="38" t="s">
        <v>40</v>
      </c>
      <c r="G24" s="83">
        <v>0</v>
      </c>
      <c r="H24" s="18"/>
      <c r="I24" s="4"/>
      <c r="J24" s="38" t="s">
        <v>56</v>
      </c>
      <c r="K24" s="83">
        <v>0</v>
      </c>
      <c r="L24" s="24"/>
      <c r="M24" s="5"/>
    </row>
    <row r="25" spans="1:13" ht="18.75" customHeight="1" x14ac:dyDescent="0.2">
      <c r="A25" s="29">
        <f t="shared" si="0"/>
        <v>12</v>
      </c>
      <c r="B25" s="38" t="s">
        <v>33</v>
      </c>
      <c r="C25" s="83">
        <v>0</v>
      </c>
      <c r="D25" s="84"/>
      <c r="E25" s="4"/>
      <c r="F25" s="38" t="s">
        <v>41</v>
      </c>
      <c r="G25" s="83">
        <v>0</v>
      </c>
      <c r="H25" s="18"/>
      <c r="I25" s="4"/>
      <c r="J25" s="38" t="s">
        <v>57</v>
      </c>
      <c r="K25" s="83">
        <v>0</v>
      </c>
      <c r="L25" s="24"/>
      <c r="M25" s="5"/>
    </row>
    <row r="26" spans="1:13" ht="18.75" hidden="1" customHeight="1" x14ac:dyDescent="0.2">
      <c r="M26" s="5"/>
    </row>
    <row r="27" spans="1:13" ht="18.75" hidden="1" customHeight="1" x14ac:dyDescent="0.2">
      <c r="M27" s="5"/>
    </row>
    <row r="28" spans="1:13" ht="18.75" hidden="1" customHeight="1" x14ac:dyDescent="0.2">
      <c r="M28" s="5"/>
    </row>
    <row r="29" spans="1:13" ht="18.75" hidden="1" customHeight="1" x14ac:dyDescent="0.2">
      <c r="M29" s="5"/>
    </row>
    <row r="30" spans="1:13" s="3" customFormat="1" ht="24.75" customHeight="1" thickBot="1" x14ac:dyDescent="0.25">
      <c r="A30" s="2"/>
      <c r="B30" s="54" t="s">
        <v>3</v>
      </c>
      <c r="C30" s="47">
        <f>SUM(C14:C29)</f>
        <v>0</v>
      </c>
      <c r="D30" s="69">
        <f>SUM(D14:D29)</f>
        <v>0</v>
      </c>
      <c r="E30" s="11"/>
      <c r="F30" s="54" t="s">
        <v>3</v>
      </c>
      <c r="G30" s="47">
        <f>SUM(G14:G29)</f>
        <v>0</v>
      </c>
      <c r="H30" s="10">
        <f>SUM(H14:H29)</f>
        <v>0</v>
      </c>
      <c r="I30" s="11"/>
      <c r="J30" s="54" t="s">
        <v>3</v>
      </c>
      <c r="K30" s="47">
        <f>SUM(K14:K29)</f>
        <v>0</v>
      </c>
      <c r="L30" s="65">
        <f>SUM(L14:L29)</f>
        <v>0</v>
      </c>
      <c r="M30" s="11"/>
    </row>
    <row r="31" spans="1:13" s="3" customFormat="1" ht="24.75" customHeight="1" thickBot="1" x14ac:dyDescent="0.25">
      <c r="A31" s="75"/>
      <c r="B31" s="76"/>
      <c r="C31" s="9"/>
      <c r="D31" s="77"/>
      <c r="E31" s="12"/>
      <c r="F31" s="76"/>
      <c r="G31" s="9"/>
      <c r="H31" s="78"/>
      <c r="I31" s="11"/>
      <c r="J31" s="70"/>
      <c r="K31" s="19"/>
      <c r="L31" s="11"/>
      <c r="M31" s="11"/>
    </row>
    <row r="32" spans="1:13" s="3" customFormat="1" ht="24.75" customHeight="1" x14ac:dyDescent="0.2">
      <c r="A32" s="71"/>
      <c r="B32" s="72"/>
      <c r="C32" s="73"/>
      <c r="D32" s="74"/>
      <c r="E32" s="72"/>
      <c r="F32" s="79" t="s">
        <v>66</v>
      </c>
      <c r="G32" s="73"/>
      <c r="H32" s="80">
        <f>D9+H9+L9</f>
        <v>0</v>
      </c>
      <c r="I32" s="11"/>
      <c r="J32" s="11"/>
      <c r="K32" s="19"/>
      <c r="L32" s="11"/>
      <c r="M32" s="11"/>
    </row>
    <row r="33" spans="1:24" ht="18" customHeight="1" x14ac:dyDescent="0.2">
      <c r="A33" s="263" t="s">
        <v>65</v>
      </c>
      <c r="B33" s="264"/>
      <c r="C33" s="264"/>
      <c r="D33" s="264"/>
      <c r="E33" s="264"/>
      <c r="F33" s="264"/>
      <c r="G33" s="5"/>
      <c r="H33" s="81">
        <f>D9+H9+L9</f>
        <v>0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ht="12.75" customHeight="1" x14ac:dyDescent="0.2">
      <c r="A34" s="261" t="s">
        <v>6</v>
      </c>
      <c r="B34" s="262"/>
      <c r="C34" s="262"/>
      <c r="D34" s="262"/>
      <c r="E34" s="262"/>
      <c r="F34" s="262"/>
      <c r="G34" s="23"/>
      <c r="H34" s="59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ht="18" customHeight="1" x14ac:dyDescent="0.25">
      <c r="A35" s="277" t="s">
        <v>8</v>
      </c>
      <c r="B35" s="278"/>
      <c r="C35" s="278"/>
      <c r="D35" s="278"/>
      <c r="E35" s="278"/>
      <c r="F35" s="278"/>
      <c r="G35" s="13"/>
      <c r="H35" s="60"/>
      <c r="I35" s="5"/>
      <c r="J35" s="5"/>
      <c r="K35" s="5"/>
      <c r="L35" s="5"/>
      <c r="M35" s="5"/>
      <c r="N35" s="5"/>
      <c r="O35" s="5"/>
      <c r="X35" s="5"/>
    </row>
    <row r="36" spans="1:24" ht="12" customHeight="1" x14ac:dyDescent="0.2">
      <c r="A36" s="261" t="s">
        <v>6</v>
      </c>
      <c r="B36" s="265"/>
      <c r="C36" s="265"/>
      <c r="D36" s="265"/>
      <c r="E36" s="265"/>
      <c r="F36" s="265"/>
      <c r="G36" s="23"/>
      <c r="H36" s="59"/>
      <c r="I36" s="5"/>
      <c r="J36" s="5"/>
      <c r="K36" s="5"/>
      <c r="L36" s="5"/>
      <c r="M36" s="5"/>
      <c r="N36" s="5"/>
      <c r="O36" s="5"/>
      <c r="X36" s="5"/>
    </row>
    <row r="37" spans="1:24" ht="18" customHeight="1" x14ac:dyDescent="0.25">
      <c r="A37" s="277" t="s">
        <v>9</v>
      </c>
      <c r="B37" s="278"/>
      <c r="C37" s="278"/>
      <c r="D37" s="278"/>
      <c r="E37" s="278"/>
      <c r="F37" s="278"/>
      <c r="G37" s="13"/>
      <c r="H37" s="60"/>
      <c r="I37" s="5"/>
      <c r="J37" s="5"/>
      <c r="K37" s="5"/>
      <c r="L37" s="5"/>
      <c r="M37" s="5"/>
      <c r="N37" s="5"/>
      <c r="O37" s="5"/>
      <c r="X37" s="5"/>
    </row>
    <row r="38" spans="1:24" ht="12" customHeight="1" x14ac:dyDescent="0.2">
      <c r="A38" s="261" t="s">
        <v>6</v>
      </c>
      <c r="B38" s="265"/>
      <c r="C38" s="265"/>
      <c r="D38" s="265"/>
      <c r="E38" s="265"/>
      <c r="F38" s="265"/>
      <c r="G38" s="23"/>
      <c r="H38" s="59"/>
      <c r="I38" s="5"/>
      <c r="J38" s="5"/>
      <c r="K38" s="5"/>
      <c r="L38" s="5"/>
      <c r="M38" s="5"/>
      <c r="N38" s="5"/>
      <c r="O38" s="5"/>
      <c r="X38" s="5"/>
    </row>
    <row r="39" spans="1:24" ht="18" customHeight="1" x14ac:dyDescent="0.2">
      <c r="A39" s="277" t="s">
        <v>7</v>
      </c>
      <c r="B39" s="278"/>
      <c r="C39" s="278"/>
      <c r="D39" s="278"/>
      <c r="E39" s="278"/>
      <c r="F39" s="278"/>
      <c r="G39" s="17"/>
      <c r="H39" s="82">
        <f>H33+H35+H37</f>
        <v>0</v>
      </c>
      <c r="K39" s="17"/>
    </row>
    <row r="40" spans="1:24" ht="12" customHeight="1" thickBot="1" x14ac:dyDescent="0.25">
      <c r="A40" s="271" t="s">
        <v>6</v>
      </c>
      <c r="B40" s="272"/>
      <c r="C40" s="272"/>
      <c r="D40" s="272"/>
      <c r="E40" s="272"/>
      <c r="F40" s="272"/>
      <c r="G40" s="61"/>
      <c r="H40" s="62"/>
    </row>
    <row r="43" spans="1:24" x14ac:dyDescent="0.2">
      <c r="D43" s="88"/>
    </row>
    <row r="44" spans="1:24" x14ac:dyDescent="0.2">
      <c r="D44" s="88"/>
    </row>
    <row r="45" spans="1:24" x14ac:dyDescent="0.2">
      <c r="D45" s="89"/>
    </row>
    <row r="46" spans="1:24" x14ac:dyDescent="0.2">
      <c r="D46" s="89"/>
    </row>
    <row r="47" spans="1:24" x14ac:dyDescent="0.2">
      <c r="D47" s="88"/>
    </row>
    <row r="48" spans="1:24" x14ac:dyDescent="0.2">
      <c r="D48" s="90"/>
    </row>
    <row r="50" spans="4:4" x14ac:dyDescent="0.2">
      <c r="D50" s="90"/>
    </row>
  </sheetData>
  <mergeCells count="19">
    <mergeCell ref="A40:F40"/>
    <mergeCell ref="A2:L2"/>
    <mergeCell ref="A3:L3"/>
    <mergeCell ref="A5:L5"/>
    <mergeCell ref="A6:L6"/>
    <mergeCell ref="A7:L7"/>
    <mergeCell ref="A39:F39"/>
    <mergeCell ref="J9:K9"/>
    <mergeCell ref="B9:C9"/>
    <mergeCell ref="F9:G9"/>
    <mergeCell ref="J10:L10"/>
    <mergeCell ref="B10:D10"/>
    <mergeCell ref="F10:H10"/>
    <mergeCell ref="A38:F38"/>
    <mergeCell ref="A37:F37"/>
    <mergeCell ref="A35:F35"/>
    <mergeCell ref="A36:F36"/>
    <mergeCell ref="A34:F34"/>
    <mergeCell ref="A33:F33"/>
  </mergeCells>
  <phoneticPr fontId="4" type="noConversion"/>
  <pageMargins left="0.16" right="0.16" top="0.51" bottom="0.52" header="0.25" footer="0.22"/>
  <pageSetup paperSize="9" scale="88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0"/>
  <sheetViews>
    <sheetView workbookViewId="0">
      <selection activeCell="J10" sqref="J10:L10"/>
    </sheetView>
  </sheetViews>
  <sheetFormatPr defaultRowHeight="12.75" x14ac:dyDescent="0.2"/>
  <cols>
    <col min="1" max="1" width="2.5703125" customWidth="1"/>
    <col min="2" max="2" width="22.85546875" customWidth="1"/>
    <col min="3" max="4" width="8.5703125" customWidth="1"/>
    <col min="5" max="5" width="1.42578125" customWidth="1"/>
    <col min="6" max="6" width="22.85546875" customWidth="1"/>
    <col min="7" max="8" width="8.5703125" customWidth="1"/>
    <col min="9" max="9" width="1.42578125" customWidth="1"/>
    <col min="10" max="10" width="22.85546875" customWidth="1"/>
    <col min="11" max="12" width="8.5703125" customWidth="1"/>
    <col min="13" max="13" width="0.85546875" customWidth="1"/>
  </cols>
  <sheetData>
    <row r="1" spans="1:13" ht="47.25" customHeight="1" x14ac:dyDescent="0.2">
      <c r="A1" s="64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3" ht="15.75" customHeight="1" x14ac:dyDescent="0.25">
      <c r="A2" s="273" t="s">
        <v>63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</row>
    <row r="3" spans="1:13" x14ac:dyDescent="0.2">
      <c r="A3" s="274" t="s">
        <v>64</v>
      </c>
      <c r="B3" s="274"/>
      <c r="C3" s="274"/>
      <c r="D3" s="274"/>
      <c r="E3" s="274"/>
      <c r="F3" s="274"/>
      <c r="G3" s="274"/>
      <c r="H3" s="274"/>
      <c r="I3" s="274"/>
      <c r="J3" s="274"/>
      <c r="K3" s="274"/>
      <c r="L3" s="274"/>
    </row>
    <row r="4" spans="1:13" ht="6" customHeight="1" x14ac:dyDescent="0.2">
      <c r="B4" s="64"/>
      <c r="C4" s="64"/>
      <c r="D4" s="64"/>
      <c r="F4" s="64"/>
      <c r="G4" s="64"/>
      <c r="H4" s="64"/>
      <c r="J4" s="64"/>
      <c r="K4" s="64"/>
      <c r="L4" s="64"/>
    </row>
    <row r="5" spans="1:13" ht="15.75" x14ac:dyDescent="0.25">
      <c r="A5" s="275" t="s">
        <v>113</v>
      </c>
      <c r="B5" s="275"/>
      <c r="C5" s="275"/>
      <c r="D5" s="275"/>
      <c r="E5" s="275"/>
      <c r="F5" s="275"/>
      <c r="G5" s="275"/>
      <c r="H5" s="275"/>
      <c r="I5" s="275"/>
      <c r="J5" s="275"/>
      <c r="K5" s="275"/>
      <c r="L5" s="275"/>
    </row>
    <row r="6" spans="1:13" ht="15.75" x14ac:dyDescent="0.25">
      <c r="A6" s="275" t="s">
        <v>114</v>
      </c>
      <c r="B6" s="275"/>
      <c r="C6" s="275"/>
      <c r="D6" s="275"/>
      <c r="E6" s="275"/>
      <c r="F6" s="275"/>
      <c r="G6" s="275"/>
      <c r="H6" s="275"/>
      <c r="I6" s="275"/>
      <c r="J6" s="275"/>
      <c r="K6" s="275"/>
      <c r="L6" s="275"/>
    </row>
    <row r="7" spans="1:13" ht="32.25" customHeight="1" x14ac:dyDescent="0.4">
      <c r="A7" s="283" t="s">
        <v>69</v>
      </c>
      <c r="B7" s="283"/>
      <c r="C7" s="283"/>
      <c r="D7" s="283"/>
      <c r="E7" s="283"/>
      <c r="F7" s="283"/>
      <c r="G7" s="283"/>
      <c r="H7" s="283"/>
      <c r="I7" s="283"/>
      <c r="J7" s="283"/>
      <c r="K7" s="283"/>
      <c r="L7" s="283"/>
      <c r="M7" s="14"/>
    </row>
    <row r="8" spans="1:13" ht="27" customHeight="1" thickBot="1" x14ac:dyDescent="0.45">
      <c r="A8" s="27"/>
      <c r="B8" s="28"/>
      <c r="C8" s="28"/>
      <c r="D8" s="28"/>
      <c r="E8" s="28"/>
      <c r="F8" s="28"/>
      <c r="G8" s="28"/>
      <c r="H8" s="28"/>
      <c r="I8" s="14"/>
      <c r="J8" s="14"/>
      <c r="K8" s="14"/>
      <c r="L8" s="14"/>
      <c r="M8" s="14"/>
    </row>
    <row r="9" spans="1:13" s="34" customFormat="1" ht="16.5" customHeight="1" thickBot="1" x14ac:dyDescent="0.25">
      <c r="A9" s="30"/>
      <c r="B9" s="281" t="s">
        <v>5</v>
      </c>
      <c r="C9" s="282"/>
      <c r="D9" s="31"/>
      <c r="E9" s="32"/>
      <c r="F9" s="281" t="s">
        <v>5</v>
      </c>
      <c r="G9" s="282"/>
      <c r="H9" s="31"/>
      <c r="I9" s="32"/>
      <c r="J9" s="281" t="s">
        <v>5</v>
      </c>
      <c r="K9" s="282"/>
      <c r="L9" s="31"/>
      <c r="M9" s="32"/>
    </row>
    <row r="10" spans="1:13" s="34" customFormat="1" ht="18" customHeight="1" x14ac:dyDescent="0.2">
      <c r="A10" s="57"/>
      <c r="B10" s="268" t="s">
        <v>115</v>
      </c>
      <c r="C10" s="279"/>
      <c r="D10" s="280"/>
      <c r="E10" s="58"/>
      <c r="F10" s="268" t="s">
        <v>116</v>
      </c>
      <c r="G10" s="269"/>
      <c r="H10" s="270"/>
      <c r="I10" s="58"/>
      <c r="J10" s="268" t="s">
        <v>119</v>
      </c>
      <c r="K10" s="279"/>
      <c r="L10" s="280"/>
      <c r="M10" s="58"/>
    </row>
    <row r="11" spans="1:13" s="8" customFormat="1" ht="13.5" customHeight="1" x14ac:dyDescent="0.2">
      <c r="A11" s="6"/>
      <c r="B11" s="36" t="s">
        <v>2</v>
      </c>
      <c r="C11" s="40" t="s">
        <v>0</v>
      </c>
      <c r="D11" s="35" t="s">
        <v>1</v>
      </c>
      <c r="E11" s="7"/>
      <c r="F11" s="36" t="s">
        <v>2</v>
      </c>
      <c r="G11" s="40" t="s">
        <v>0</v>
      </c>
      <c r="H11" s="35" t="s">
        <v>1</v>
      </c>
      <c r="I11" s="7"/>
      <c r="J11" s="36" t="s">
        <v>2</v>
      </c>
      <c r="K11" s="40" t="s">
        <v>0</v>
      </c>
      <c r="L11" s="35" t="s">
        <v>1</v>
      </c>
      <c r="M11" s="7"/>
    </row>
    <row r="12" spans="1:13" s="8" customFormat="1" ht="13.5" customHeight="1" x14ac:dyDescent="0.2">
      <c r="A12" s="6"/>
      <c r="B12" s="36"/>
      <c r="C12" s="44"/>
      <c r="D12" s="35"/>
      <c r="E12" s="7"/>
      <c r="F12" s="36"/>
      <c r="G12" s="44"/>
      <c r="H12" s="35"/>
      <c r="I12" s="7"/>
      <c r="J12" s="36"/>
      <c r="K12" s="44"/>
      <c r="L12" s="35"/>
      <c r="M12" s="7"/>
    </row>
    <row r="13" spans="1:13" ht="18" customHeight="1" x14ac:dyDescent="0.2">
      <c r="A13" s="1"/>
      <c r="B13" s="37" t="s">
        <v>11</v>
      </c>
      <c r="C13" s="83"/>
      <c r="D13" s="84"/>
      <c r="E13" s="4"/>
      <c r="F13" s="37" t="s">
        <v>12</v>
      </c>
      <c r="G13" s="83"/>
      <c r="H13" s="18"/>
      <c r="I13" s="4"/>
      <c r="J13" s="37" t="s">
        <v>13</v>
      </c>
      <c r="K13" s="83"/>
      <c r="L13" s="18"/>
      <c r="M13" s="4"/>
    </row>
    <row r="14" spans="1:13" ht="18.75" customHeight="1" x14ac:dyDescent="0.2">
      <c r="A14" s="29">
        <v>1</v>
      </c>
      <c r="B14" s="38" t="s">
        <v>14</v>
      </c>
      <c r="C14" s="83">
        <v>0</v>
      </c>
      <c r="D14" s="84"/>
      <c r="E14" s="4"/>
      <c r="F14" s="38" t="s">
        <v>28</v>
      </c>
      <c r="G14" s="83">
        <v>0</v>
      </c>
      <c r="H14" s="18"/>
      <c r="I14" s="4"/>
      <c r="J14" s="38" t="s">
        <v>46</v>
      </c>
      <c r="K14" s="83">
        <v>0</v>
      </c>
      <c r="L14" s="15"/>
      <c r="M14" s="5"/>
    </row>
    <row r="15" spans="1:13" ht="18.75" customHeight="1" x14ac:dyDescent="0.2">
      <c r="A15" s="29">
        <f t="shared" ref="A15:A29" si="0">+A14+1</f>
        <v>2</v>
      </c>
      <c r="B15" s="38" t="s">
        <v>15</v>
      </c>
      <c r="C15" s="83">
        <v>0</v>
      </c>
      <c r="D15" s="84"/>
      <c r="E15" s="4"/>
      <c r="F15" s="38" t="s">
        <v>29</v>
      </c>
      <c r="G15" s="83">
        <v>0</v>
      </c>
      <c r="H15" s="18"/>
      <c r="I15" s="4"/>
      <c r="J15" s="38" t="s">
        <v>47</v>
      </c>
      <c r="K15" s="83">
        <v>0</v>
      </c>
      <c r="L15" s="24"/>
      <c r="M15" s="5"/>
    </row>
    <row r="16" spans="1:13" ht="18.75" customHeight="1" x14ac:dyDescent="0.2">
      <c r="A16" s="29">
        <f t="shared" si="0"/>
        <v>3</v>
      </c>
      <c r="B16" s="38" t="s">
        <v>16</v>
      </c>
      <c r="C16" s="83">
        <v>0</v>
      </c>
      <c r="D16" s="84"/>
      <c r="E16" s="4"/>
      <c r="F16" s="38" t="s">
        <v>30</v>
      </c>
      <c r="G16" s="83">
        <v>0</v>
      </c>
      <c r="H16" s="18"/>
      <c r="I16" s="4"/>
      <c r="J16" s="38" t="s">
        <v>48</v>
      </c>
      <c r="K16" s="83">
        <v>0</v>
      </c>
      <c r="L16" s="24"/>
      <c r="M16" s="5"/>
    </row>
    <row r="17" spans="1:13" ht="18.75" customHeight="1" x14ac:dyDescent="0.2">
      <c r="A17" s="29">
        <f t="shared" si="0"/>
        <v>4</v>
      </c>
      <c r="B17" s="38" t="s">
        <v>17</v>
      </c>
      <c r="C17" s="83">
        <v>0</v>
      </c>
      <c r="D17" s="84"/>
      <c r="E17" s="4"/>
      <c r="F17" s="38" t="s">
        <v>31</v>
      </c>
      <c r="G17" s="83">
        <v>0</v>
      </c>
      <c r="H17" s="18"/>
      <c r="I17" s="4"/>
      <c r="J17" s="38" t="s">
        <v>49</v>
      </c>
      <c r="K17" s="83">
        <v>0</v>
      </c>
      <c r="L17" s="24"/>
      <c r="M17" s="5"/>
    </row>
    <row r="18" spans="1:13" ht="18.75" customHeight="1" x14ac:dyDescent="0.2">
      <c r="A18" s="29">
        <f t="shared" si="0"/>
        <v>5</v>
      </c>
      <c r="B18" s="38" t="s">
        <v>18</v>
      </c>
      <c r="C18" s="83">
        <v>0</v>
      </c>
      <c r="D18" s="84"/>
      <c r="E18" s="4"/>
      <c r="F18" s="38" t="s">
        <v>34</v>
      </c>
      <c r="G18" s="83">
        <v>0</v>
      </c>
      <c r="H18" s="18"/>
      <c r="I18" s="4"/>
      <c r="J18" s="38" t="s">
        <v>50</v>
      </c>
      <c r="K18" s="83">
        <v>0</v>
      </c>
      <c r="L18" s="24"/>
      <c r="M18" s="5"/>
    </row>
    <row r="19" spans="1:13" ht="18.75" customHeight="1" x14ac:dyDescent="0.2">
      <c r="A19" s="29">
        <f t="shared" si="0"/>
        <v>6</v>
      </c>
      <c r="B19" s="38" t="s">
        <v>19</v>
      </c>
      <c r="C19" s="83">
        <v>0</v>
      </c>
      <c r="D19" s="67"/>
      <c r="E19" s="4"/>
      <c r="F19" s="38" t="s">
        <v>35</v>
      </c>
      <c r="G19" s="83">
        <v>0</v>
      </c>
      <c r="H19" s="18"/>
      <c r="I19" s="4"/>
      <c r="J19" s="38" t="s">
        <v>51</v>
      </c>
      <c r="K19" s="83">
        <v>0</v>
      </c>
      <c r="L19" s="24"/>
      <c r="M19" s="5"/>
    </row>
    <row r="20" spans="1:13" ht="18.75" customHeight="1" x14ac:dyDescent="0.2">
      <c r="A20" s="29">
        <f t="shared" si="0"/>
        <v>7</v>
      </c>
      <c r="B20" s="38" t="s">
        <v>20</v>
      </c>
      <c r="C20" s="83">
        <v>0</v>
      </c>
      <c r="D20" s="84"/>
      <c r="E20" s="4"/>
      <c r="F20" s="63" t="s">
        <v>36</v>
      </c>
      <c r="G20" s="83">
        <v>0</v>
      </c>
      <c r="H20" s="18"/>
      <c r="I20" s="4"/>
      <c r="J20" s="38" t="s">
        <v>52</v>
      </c>
      <c r="K20" s="83">
        <v>0</v>
      </c>
      <c r="L20" s="24"/>
      <c r="M20" s="5"/>
    </row>
    <row r="21" spans="1:13" ht="18.75" customHeight="1" x14ac:dyDescent="0.2">
      <c r="A21" s="29">
        <f t="shared" si="0"/>
        <v>8</v>
      </c>
      <c r="B21" s="38" t="s">
        <v>21</v>
      </c>
      <c r="C21" s="83">
        <v>0</v>
      </c>
      <c r="D21" s="84"/>
      <c r="E21" s="4"/>
      <c r="F21" s="38" t="s">
        <v>37</v>
      </c>
      <c r="G21" s="83">
        <v>0</v>
      </c>
      <c r="H21" s="18"/>
      <c r="I21" s="4"/>
      <c r="J21" s="38" t="s">
        <v>53</v>
      </c>
      <c r="K21" s="83">
        <v>0</v>
      </c>
      <c r="L21" s="24"/>
      <c r="M21" s="5"/>
    </row>
    <row r="22" spans="1:13" ht="18.75" customHeight="1" x14ac:dyDescent="0.2">
      <c r="A22" s="29">
        <f t="shared" si="0"/>
        <v>9</v>
      </c>
      <c r="B22" s="38" t="s">
        <v>22</v>
      </c>
      <c r="C22" s="83">
        <v>0</v>
      </c>
      <c r="D22" s="84"/>
      <c r="E22" s="4"/>
      <c r="F22" s="38" t="s">
        <v>38</v>
      </c>
      <c r="G22" s="83">
        <v>0</v>
      </c>
      <c r="H22" s="18"/>
      <c r="I22" s="4"/>
      <c r="J22" s="38" t="s">
        <v>54</v>
      </c>
      <c r="K22" s="83">
        <v>0</v>
      </c>
      <c r="L22" s="24"/>
      <c r="M22" s="5"/>
    </row>
    <row r="23" spans="1:13" ht="18.75" customHeight="1" x14ac:dyDescent="0.2">
      <c r="A23" s="29">
        <f t="shared" si="0"/>
        <v>10</v>
      </c>
      <c r="B23" s="38" t="s">
        <v>23</v>
      </c>
      <c r="C23" s="83">
        <v>0</v>
      </c>
      <c r="D23" s="84"/>
      <c r="E23" s="4"/>
      <c r="F23" s="38" t="s">
        <v>39</v>
      </c>
      <c r="G23" s="83">
        <v>0</v>
      </c>
      <c r="H23" s="18"/>
      <c r="I23" s="4"/>
      <c r="J23" s="38" t="s">
        <v>55</v>
      </c>
      <c r="K23" s="83">
        <v>0</v>
      </c>
      <c r="L23" s="24"/>
      <c r="M23" s="5"/>
    </row>
    <row r="24" spans="1:13" ht="18.75" customHeight="1" x14ac:dyDescent="0.2">
      <c r="A24" s="29">
        <f t="shared" si="0"/>
        <v>11</v>
      </c>
      <c r="B24" s="38" t="s">
        <v>32</v>
      </c>
      <c r="C24" s="83">
        <v>0</v>
      </c>
      <c r="D24" s="84"/>
      <c r="E24" s="4"/>
      <c r="F24" s="38" t="s">
        <v>40</v>
      </c>
      <c r="G24" s="83">
        <v>0</v>
      </c>
      <c r="H24" s="18"/>
      <c r="I24" s="4"/>
      <c r="J24" s="38" t="s">
        <v>56</v>
      </c>
      <c r="K24" s="83">
        <v>0</v>
      </c>
      <c r="L24" s="24"/>
      <c r="M24" s="5"/>
    </row>
    <row r="25" spans="1:13" ht="18.75" customHeight="1" x14ac:dyDescent="0.2">
      <c r="A25" s="29">
        <f t="shared" si="0"/>
        <v>12</v>
      </c>
      <c r="B25" s="38" t="s">
        <v>33</v>
      </c>
      <c r="C25" s="83">
        <v>0</v>
      </c>
      <c r="D25" s="84"/>
      <c r="E25" s="4"/>
      <c r="F25" s="38" t="s">
        <v>41</v>
      </c>
      <c r="G25" s="83">
        <v>0</v>
      </c>
      <c r="H25" s="18"/>
      <c r="I25" s="4"/>
      <c r="J25" s="38" t="s">
        <v>57</v>
      </c>
      <c r="K25" s="83">
        <v>0</v>
      </c>
      <c r="L25" s="24"/>
      <c r="M25" s="5"/>
    </row>
    <row r="26" spans="1:13" ht="18.75" hidden="1" customHeight="1" x14ac:dyDescent="0.2">
      <c r="A26" s="29">
        <f t="shared" si="0"/>
        <v>13</v>
      </c>
      <c r="B26" s="38" t="s">
        <v>24</v>
      </c>
      <c r="C26" s="83">
        <v>0</v>
      </c>
      <c r="D26" s="84"/>
      <c r="E26" s="4"/>
      <c r="F26" s="38" t="s">
        <v>42</v>
      </c>
      <c r="G26" s="83">
        <v>0</v>
      </c>
      <c r="H26" s="18"/>
      <c r="I26" s="4"/>
      <c r="J26" s="38" t="s">
        <v>58</v>
      </c>
      <c r="K26" s="83">
        <v>0</v>
      </c>
      <c r="L26" s="24"/>
      <c r="M26" s="5"/>
    </row>
    <row r="27" spans="1:13" ht="18.75" hidden="1" customHeight="1" x14ac:dyDescent="0.2">
      <c r="A27" s="29">
        <f t="shared" si="0"/>
        <v>14</v>
      </c>
      <c r="B27" s="38" t="s">
        <v>27</v>
      </c>
      <c r="C27" s="83">
        <v>0</v>
      </c>
      <c r="D27" s="84"/>
      <c r="E27" s="4"/>
      <c r="F27" s="38" t="s">
        <v>43</v>
      </c>
      <c r="G27" s="83">
        <v>0</v>
      </c>
      <c r="H27" s="18"/>
      <c r="I27" s="4"/>
      <c r="J27" s="38" t="s">
        <v>59</v>
      </c>
      <c r="K27" s="83">
        <v>0</v>
      </c>
      <c r="L27" s="24"/>
      <c r="M27" s="5"/>
    </row>
    <row r="28" spans="1:13" ht="18.75" hidden="1" customHeight="1" x14ac:dyDescent="0.2">
      <c r="A28" s="29">
        <f t="shared" si="0"/>
        <v>15</v>
      </c>
      <c r="B28" s="38" t="s">
        <v>25</v>
      </c>
      <c r="C28" s="83">
        <v>0</v>
      </c>
      <c r="D28" s="84"/>
      <c r="E28" s="4"/>
      <c r="F28" s="38" t="s">
        <v>44</v>
      </c>
      <c r="G28" s="83">
        <v>0</v>
      </c>
      <c r="H28" s="18"/>
      <c r="I28" s="4"/>
      <c r="J28" s="38" t="s">
        <v>60</v>
      </c>
      <c r="K28" s="83">
        <v>0</v>
      </c>
      <c r="L28" s="15"/>
      <c r="M28" s="5"/>
    </row>
    <row r="29" spans="1:13" ht="18.75" hidden="1" customHeight="1" thickBot="1" x14ac:dyDescent="0.25">
      <c r="A29" s="29">
        <f t="shared" si="0"/>
        <v>16</v>
      </c>
      <c r="B29" s="39" t="s">
        <v>26</v>
      </c>
      <c r="C29" s="85">
        <v>0</v>
      </c>
      <c r="D29" s="86"/>
      <c r="E29" s="4"/>
      <c r="F29" s="39" t="s">
        <v>45</v>
      </c>
      <c r="G29" s="85">
        <v>0</v>
      </c>
      <c r="H29" s="16"/>
      <c r="I29" s="4"/>
      <c r="J29" s="39" t="s">
        <v>61</v>
      </c>
      <c r="K29" s="87">
        <v>0</v>
      </c>
      <c r="L29" s="25"/>
      <c r="M29" s="5"/>
    </row>
    <row r="30" spans="1:13" s="3" customFormat="1" ht="24.75" customHeight="1" thickBot="1" x14ac:dyDescent="0.25">
      <c r="A30" s="2"/>
      <c r="B30" s="54" t="s">
        <v>3</v>
      </c>
      <c r="C30" s="47">
        <f>SUM(C14:C29)</f>
        <v>0</v>
      </c>
      <c r="D30" s="69">
        <f>SUM(D14,D29)</f>
        <v>0</v>
      </c>
      <c r="E30" s="11"/>
      <c r="F30" s="54" t="s">
        <v>3</v>
      </c>
      <c r="G30" s="47">
        <f>SUM(G14:G29)</f>
        <v>0</v>
      </c>
      <c r="H30" s="10">
        <f>SUM(H14,H29)</f>
        <v>0</v>
      </c>
      <c r="I30" s="11"/>
      <c r="J30" s="54" t="s">
        <v>3</v>
      </c>
      <c r="K30" s="47">
        <f>SUM(K14:K29)</f>
        <v>0</v>
      </c>
      <c r="L30" s="65">
        <f>SUM(L14,L29)</f>
        <v>0</v>
      </c>
      <c r="M30" s="11"/>
    </row>
    <row r="31" spans="1:13" s="3" customFormat="1" ht="24.75" customHeight="1" thickBot="1" x14ac:dyDescent="0.25">
      <c r="A31" s="75"/>
      <c r="B31" s="76"/>
      <c r="C31" s="9"/>
      <c r="D31" s="77"/>
      <c r="E31" s="12"/>
      <c r="F31" s="76"/>
      <c r="G31" s="9"/>
      <c r="H31" s="78"/>
      <c r="I31" s="11"/>
      <c r="J31" s="70"/>
      <c r="K31" s="19"/>
      <c r="L31" s="11"/>
      <c r="M31" s="11"/>
    </row>
    <row r="32" spans="1:13" s="3" customFormat="1" ht="24.75" customHeight="1" x14ac:dyDescent="0.2">
      <c r="A32" s="71"/>
      <c r="B32" s="72"/>
      <c r="C32" s="73"/>
      <c r="D32" s="74"/>
      <c r="E32" s="72"/>
      <c r="F32" s="79" t="s">
        <v>66</v>
      </c>
      <c r="G32" s="73"/>
      <c r="H32" s="80">
        <f>D9+H9+L9</f>
        <v>0</v>
      </c>
      <c r="I32" s="11"/>
      <c r="J32" s="11"/>
      <c r="K32" s="19"/>
      <c r="L32" s="11"/>
      <c r="M32" s="11"/>
    </row>
    <row r="33" spans="1:24" ht="18" customHeight="1" x14ac:dyDescent="0.2">
      <c r="A33" s="263" t="s">
        <v>65</v>
      </c>
      <c r="B33" s="264"/>
      <c r="C33" s="264"/>
      <c r="D33" s="264"/>
      <c r="E33" s="264"/>
      <c r="F33" s="264"/>
      <c r="G33" s="5"/>
      <c r="H33" s="81">
        <f>D9+H9+L9</f>
        <v>0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ht="12.75" customHeight="1" x14ac:dyDescent="0.2">
      <c r="A34" s="261" t="s">
        <v>6</v>
      </c>
      <c r="B34" s="262"/>
      <c r="C34" s="262"/>
      <c r="D34" s="262"/>
      <c r="E34" s="262"/>
      <c r="F34" s="262"/>
      <c r="G34" s="23"/>
      <c r="H34" s="59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ht="18" customHeight="1" x14ac:dyDescent="0.25">
      <c r="A35" s="277" t="s">
        <v>8</v>
      </c>
      <c r="B35" s="278"/>
      <c r="C35" s="278"/>
      <c r="D35" s="278"/>
      <c r="E35" s="278"/>
      <c r="F35" s="278"/>
      <c r="G35" s="13"/>
      <c r="H35" s="60"/>
      <c r="I35" s="5"/>
      <c r="J35" s="5"/>
      <c r="K35" s="5"/>
      <c r="L35" s="5"/>
      <c r="M35" s="5"/>
      <c r="N35" s="5"/>
      <c r="O35" s="5"/>
      <c r="X35" s="5"/>
    </row>
    <row r="36" spans="1:24" ht="12" customHeight="1" x14ac:dyDescent="0.2">
      <c r="A36" s="261" t="s">
        <v>6</v>
      </c>
      <c r="B36" s="265"/>
      <c r="C36" s="265"/>
      <c r="D36" s="265"/>
      <c r="E36" s="265"/>
      <c r="F36" s="265"/>
      <c r="G36" s="23"/>
      <c r="H36" s="59"/>
      <c r="I36" s="5"/>
      <c r="J36" s="5"/>
      <c r="K36" s="5"/>
      <c r="L36" s="5"/>
      <c r="M36" s="5"/>
      <c r="N36" s="5"/>
      <c r="O36" s="5"/>
      <c r="X36" s="5"/>
    </row>
    <row r="37" spans="1:24" ht="18" customHeight="1" x14ac:dyDescent="0.25">
      <c r="A37" s="277" t="s">
        <v>9</v>
      </c>
      <c r="B37" s="278"/>
      <c r="C37" s="278"/>
      <c r="D37" s="278"/>
      <c r="E37" s="278"/>
      <c r="F37" s="278"/>
      <c r="G37" s="13"/>
      <c r="H37" s="60"/>
      <c r="I37" s="5"/>
      <c r="J37" s="5"/>
      <c r="K37" s="5"/>
      <c r="L37" s="5"/>
      <c r="M37" s="5"/>
      <c r="N37" s="5"/>
      <c r="O37" s="5"/>
      <c r="X37" s="5"/>
    </row>
    <row r="38" spans="1:24" ht="12" customHeight="1" x14ac:dyDescent="0.2">
      <c r="A38" s="261" t="s">
        <v>6</v>
      </c>
      <c r="B38" s="265"/>
      <c r="C38" s="265"/>
      <c r="D38" s="265"/>
      <c r="E38" s="265"/>
      <c r="F38" s="265"/>
      <c r="G38" s="23"/>
      <c r="H38" s="59"/>
      <c r="I38" s="5"/>
      <c r="J38" s="5"/>
      <c r="K38" s="5"/>
      <c r="L38" s="5"/>
      <c r="M38" s="5"/>
      <c r="N38" s="5"/>
      <c r="O38" s="5"/>
      <c r="X38" s="5"/>
    </row>
    <row r="39" spans="1:24" ht="18" customHeight="1" x14ac:dyDescent="0.2">
      <c r="A39" s="277" t="s">
        <v>7</v>
      </c>
      <c r="B39" s="278"/>
      <c r="C39" s="278"/>
      <c r="D39" s="278"/>
      <c r="E39" s="278"/>
      <c r="F39" s="278"/>
      <c r="G39" s="17"/>
      <c r="H39" s="82">
        <f>H33+H35+H37</f>
        <v>0</v>
      </c>
      <c r="K39" s="17"/>
    </row>
    <row r="40" spans="1:24" ht="12" customHeight="1" thickBot="1" x14ac:dyDescent="0.25">
      <c r="A40" s="271" t="s">
        <v>6</v>
      </c>
      <c r="B40" s="272"/>
      <c r="C40" s="272"/>
      <c r="D40" s="272"/>
      <c r="E40" s="272"/>
      <c r="F40" s="272"/>
      <c r="G40" s="61"/>
      <c r="H40" s="62"/>
    </row>
    <row r="43" spans="1:24" x14ac:dyDescent="0.2">
      <c r="D43" s="88"/>
    </row>
    <row r="44" spans="1:24" x14ac:dyDescent="0.2">
      <c r="D44" s="88"/>
    </row>
    <row r="45" spans="1:24" x14ac:dyDescent="0.2">
      <c r="D45" s="89"/>
    </row>
    <row r="46" spans="1:24" x14ac:dyDescent="0.2">
      <c r="D46" s="89"/>
    </row>
    <row r="47" spans="1:24" x14ac:dyDescent="0.2">
      <c r="D47" s="88"/>
    </row>
    <row r="48" spans="1:24" x14ac:dyDescent="0.2">
      <c r="D48" s="90"/>
    </row>
    <row r="50" spans="4:4" x14ac:dyDescent="0.2">
      <c r="D50" s="90"/>
    </row>
  </sheetData>
  <mergeCells count="19">
    <mergeCell ref="A2:L2"/>
    <mergeCell ref="A3:L3"/>
    <mergeCell ref="A5:L5"/>
    <mergeCell ref="A6:L6"/>
    <mergeCell ref="A7:L7"/>
    <mergeCell ref="J9:K9"/>
    <mergeCell ref="B10:D10"/>
    <mergeCell ref="F10:H10"/>
    <mergeCell ref="J10:L10"/>
    <mergeCell ref="A40:F40"/>
    <mergeCell ref="A39:F39"/>
    <mergeCell ref="A38:F38"/>
    <mergeCell ref="A37:F37"/>
    <mergeCell ref="A35:F35"/>
    <mergeCell ref="A34:F34"/>
    <mergeCell ref="A33:F33"/>
    <mergeCell ref="A36:F36"/>
    <mergeCell ref="B9:C9"/>
    <mergeCell ref="F9:G9"/>
  </mergeCells>
  <phoneticPr fontId="4" type="noConversion"/>
  <pageMargins left="0.16" right="0.16" top="0.51" bottom="0.52" header="0.25" footer="0.22"/>
  <pageSetup paperSize="9" scale="88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0"/>
  <sheetViews>
    <sheetView topLeftCell="A16" workbookViewId="0">
      <selection activeCell="J10" sqref="J10:L10"/>
    </sheetView>
  </sheetViews>
  <sheetFormatPr defaultRowHeight="12.75" x14ac:dyDescent="0.2"/>
  <cols>
    <col min="1" max="1" width="2.5703125" customWidth="1"/>
    <col min="2" max="2" width="22.85546875" customWidth="1"/>
    <col min="3" max="4" width="8.5703125" customWidth="1"/>
    <col min="5" max="5" width="1.42578125" customWidth="1"/>
    <col min="6" max="6" width="22.85546875" customWidth="1"/>
    <col min="7" max="8" width="8.5703125" customWidth="1"/>
    <col min="9" max="9" width="1.42578125" customWidth="1"/>
    <col min="10" max="10" width="22.85546875" customWidth="1"/>
    <col min="11" max="12" width="8.5703125" customWidth="1"/>
    <col min="13" max="13" width="0.85546875" customWidth="1"/>
  </cols>
  <sheetData>
    <row r="1" spans="1:13" ht="47.25" customHeight="1" x14ac:dyDescent="0.2">
      <c r="A1" s="64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3" ht="15.75" customHeight="1" x14ac:dyDescent="0.25">
      <c r="A2" s="273" t="s">
        <v>63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</row>
    <row r="3" spans="1:13" x14ac:dyDescent="0.2">
      <c r="A3" s="274" t="s">
        <v>64</v>
      </c>
      <c r="B3" s="274"/>
      <c r="C3" s="274"/>
      <c r="D3" s="274"/>
      <c r="E3" s="274"/>
      <c r="F3" s="274"/>
      <c r="G3" s="274"/>
      <c r="H3" s="274"/>
      <c r="I3" s="274"/>
      <c r="J3" s="274"/>
      <c r="K3" s="274"/>
      <c r="L3" s="274"/>
    </row>
    <row r="4" spans="1:13" ht="6" customHeight="1" x14ac:dyDescent="0.2">
      <c r="B4" s="64"/>
      <c r="C4" s="64"/>
      <c r="D4" s="64"/>
      <c r="F4" s="64"/>
      <c r="G4" s="64"/>
      <c r="H4" s="64"/>
      <c r="J4" s="64"/>
      <c r="K4" s="64"/>
      <c r="L4" s="64"/>
    </row>
    <row r="5" spans="1:13" ht="15.75" x14ac:dyDescent="0.25">
      <c r="A5" s="275" t="s">
        <v>113</v>
      </c>
      <c r="B5" s="275"/>
      <c r="C5" s="275"/>
      <c r="D5" s="275"/>
      <c r="E5" s="275"/>
      <c r="F5" s="275"/>
      <c r="G5" s="275"/>
      <c r="H5" s="275"/>
      <c r="I5" s="275"/>
      <c r="J5" s="275"/>
      <c r="K5" s="275"/>
      <c r="L5" s="275"/>
    </row>
    <row r="6" spans="1:13" ht="15.75" x14ac:dyDescent="0.25">
      <c r="A6" s="275" t="s">
        <v>114</v>
      </c>
      <c r="B6" s="275"/>
      <c r="C6" s="275"/>
      <c r="D6" s="275"/>
      <c r="E6" s="275"/>
      <c r="F6" s="275"/>
      <c r="G6" s="275"/>
      <c r="H6" s="275"/>
      <c r="I6" s="275"/>
      <c r="J6" s="275"/>
      <c r="K6" s="275"/>
      <c r="L6" s="275"/>
    </row>
    <row r="7" spans="1:13" ht="32.25" customHeight="1" x14ac:dyDescent="0.4">
      <c r="A7" s="283" t="s">
        <v>70</v>
      </c>
      <c r="B7" s="283"/>
      <c r="C7" s="283"/>
      <c r="D7" s="283"/>
      <c r="E7" s="283"/>
      <c r="F7" s="283"/>
      <c r="G7" s="283"/>
      <c r="H7" s="283"/>
      <c r="I7" s="283"/>
      <c r="J7" s="283"/>
      <c r="K7" s="283"/>
      <c r="L7" s="283"/>
      <c r="M7" s="14"/>
    </row>
    <row r="8" spans="1:13" ht="27" customHeight="1" thickBot="1" x14ac:dyDescent="0.45">
      <c r="A8" s="27"/>
      <c r="B8" s="28"/>
      <c r="C8" s="28"/>
      <c r="D8" s="28"/>
      <c r="E8" s="28"/>
      <c r="F8" s="28"/>
      <c r="G8" s="28"/>
      <c r="H8" s="28"/>
      <c r="I8" s="14"/>
      <c r="J8" s="14"/>
      <c r="K8" s="14"/>
      <c r="L8" s="14"/>
      <c r="M8" s="14"/>
    </row>
    <row r="9" spans="1:13" s="34" customFormat="1" ht="16.5" customHeight="1" thickBot="1" x14ac:dyDescent="0.25">
      <c r="A9" s="30"/>
      <c r="B9" s="281" t="s">
        <v>5</v>
      </c>
      <c r="C9" s="282"/>
      <c r="D9" s="31"/>
      <c r="E9" s="32"/>
      <c r="F9" s="281" t="s">
        <v>5</v>
      </c>
      <c r="G9" s="282"/>
      <c r="H9" s="31"/>
      <c r="I9" s="32"/>
      <c r="J9" s="281" t="s">
        <v>5</v>
      </c>
      <c r="K9" s="282"/>
      <c r="L9" s="31"/>
      <c r="M9" s="32"/>
    </row>
    <row r="10" spans="1:13" s="34" customFormat="1" ht="18" customHeight="1" x14ac:dyDescent="0.2">
      <c r="A10" s="57"/>
      <c r="B10" s="268" t="s">
        <v>115</v>
      </c>
      <c r="C10" s="279"/>
      <c r="D10" s="280"/>
      <c r="E10" s="58"/>
      <c r="F10" s="268" t="s">
        <v>116</v>
      </c>
      <c r="G10" s="269"/>
      <c r="H10" s="270"/>
      <c r="I10" s="58"/>
      <c r="J10" s="268" t="s">
        <v>117</v>
      </c>
      <c r="K10" s="279"/>
      <c r="L10" s="280"/>
      <c r="M10" s="58"/>
    </row>
    <row r="11" spans="1:13" s="8" customFormat="1" ht="13.5" customHeight="1" x14ac:dyDescent="0.2">
      <c r="A11" s="6"/>
      <c r="B11" s="36" t="s">
        <v>2</v>
      </c>
      <c r="C11" s="40" t="s">
        <v>0</v>
      </c>
      <c r="D11" s="35" t="s">
        <v>1</v>
      </c>
      <c r="E11" s="7"/>
      <c r="F11" s="36" t="s">
        <v>2</v>
      </c>
      <c r="G11" s="40" t="s">
        <v>0</v>
      </c>
      <c r="H11" s="35" t="s">
        <v>1</v>
      </c>
      <c r="I11" s="7"/>
      <c r="J11" s="36" t="s">
        <v>2</v>
      </c>
      <c r="K11" s="40" t="s">
        <v>0</v>
      </c>
      <c r="L11" s="35" t="s">
        <v>1</v>
      </c>
      <c r="M11" s="7"/>
    </row>
    <row r="12" spans="1:13" s="8" customFormat="1" ht="13.5" customHeight="1" x14ac:dyDescent="0.2">
      <c r="A12" s="6"/>
      <c r="B12" s="36"/>
      <c r="C12" s="44"/>
      <c r="D12" s="35"/>
      <c r="E12" s="7"/>
      <c r="F12" s="36"/>
      <c r="G12" s="44"/>
      <c r="H12" s="35"/>
      <c r="I12" s="7"/>
      <c r="J12" s="36"/>
      <c r="K12" s="44"/>
      <c r="L12" s="35"/>
      <c r="M12" s="7"/>
    </row>
    <row r="13" spans="1:13" ht="18" customHeight="1" x14ac:dyDescent="0.2">
      <c r="A13" s="1"/>
      <c r="B13" s="37" t="s">
        <v>11</v>
      </c>
      <c r="C13" s="83"/>
      <c r="D13" s="84"/>
      <c r="E13" s="4"/>
      <c r="F13" s="37" t="s">
        <v>12</v>
      </c>
      <c r="G13" s="83"/>
      <c r="H13" s="18"/>
      <c r="I13" s="4"/>
      <c r="J13" s="37" t="s">
        <v>13</v>
      </c>
      <c r="K13" s="83"/>
      <c r="L13" s="18"/>
      <c r="M13" s="4"/>
    </row>
    <row r="14" spans="1:13" ht="18.75" customHeight="1" x14ac:dyDescent="0.2">
      <c r="A14" s="29">
        <v>1</v>
      </c>
      <c r="B14" s="38" t="s">
        <v>14</v>
      </c>
      <c r="C14" s="83">
        <v>0</v>
      </c>
      <c r="D14" s="84"/>
      <c r="E14" s="4"/>
      <c r="F14" s="38" t="s">
        <v>28</v>
      </c>
      <c r="G14" s="83">
        <v>0</v>
      </c>
      <c r="H14" s="18"/>
      <c r="I14" s="4"/>
      <c r="J14" s="38" t="s">
        <v>46</v>
      </c>
      <c r="K14" s="83">
        <v>0</v>
      </c>
      <c r="L14" s="15"/>
      <c r="M14" s="5"/>
    </row>
    <row r="15" spans="1:13" ht="18.75" customHeight="1" x14ac:dyDescent="0.2">
      <c r="A15" s="29">
        <f t="shared" ref="A15:A29" si="0">+A14+1</f>
        <v>2</v>
      </c>
      <c r="B15" s="38" t="s">
        <v>15</v>
      </c>
      <c r="C15" s="83">
        <v>0</v>
      </c>
      <c r="D15" s="84"/>
      <c r="E15" s="4"/>
      <c r="F15" s="38" t="s">
        <v>29</v>
      </c>
      <c r="G15" s="83">
        <v>0</v>
      </c>
      <c r="H15" s="18"/>
      <c r="I15" s="4"/>
      <c r="J15" s="38" t="s">
        <v>47</v>
      </c>
      <c r="K15" s="83">
        <v>0</v>
      </c>
      <c r="L15" s="24"/>
      <c r="M15" s="5"/>
    </row>
    <row r="16" spans="1:13" ht="18.75" customHeight="1" x14ac:dyDescent="0.2">
      <c r="A16" s="29">
        <f t="shared" si="0"/>
        <v>3</v>
      </c>
      <c r="B16" s="38" t="s">
        <v>16</v>
      </c>
      <c r="C16" s="83">
        <v>0</v>
      </c>
      <c r="D16" s="84"/>
      <c r="E16" s="4"/>
      <c r="F16" s="38" t="s">
        <v>30</v>
      </c>
      <c r="G16" s="83">
        <v>0</v>
      </c>
      <c r="H16" s="18"/>
      <c r="I16" s="4"/>
      <c r="J16" s="38" t="s">
        <v>48</v>
      </c>
      <c r="K16" s="83">
        <v>0</v>
      </c>
      <c r="L16" s="24"/>
      <c r="M16" s="5"/>
    </row>
    <row r="17" spans="1:13" ht="18.75" customHeight="1" x14ac:dyDescent="0.2">
      <c r="A17" s="29">
        <f t="shared" si="0"/>
        <v>4</v>
      </c>
      <c r="B17" s="38" t="s">
        <v>17</v>
      </c>
      <c r="C17" s="83">
        <v>0</v>
      </c>
      <c r="D17" s="84"/>
      <c r="E17" s="4"/>
      <c r="F17" s="38" t="s">
        <v>31</v>
      </c>
      <c r="G17" s="83">
        <v>0</v>
      </c>
      <c r="H17" s="18"/>
      <c r="I17" s="4"/>
      <c r="J17" s="38" t="s">
        <v>49</v>
      </c>
      <c r="K17" s="83">
        <v>0</v>
      </c>
      <c r="L17" s="24"/>
      <c r="M17" s="5"/>
    </row>
    <row r="18" spans="1:13" ht="18.75" customHeight="1" x14ac:dyDescent="0.2">
      <c r="A18" s="29">
        <f t="shared" si="0"/>
        <v>5</v>
      </c>
      <c r="B18" s="38" t="s">
        <v>18</v>
      </c>
      <c r="C18" s="83">
        <v>0</v>
      </c>
      <c r="D18" s="84"/>
      <c r="E18" s="4"/>
      <c r="F18" s="38" t="s">
        <v>34</v>
      </c>
      <c r="G18" s="83">
        <v>0</v>
      </c>
      <c r="H18" s="18"/>
      <c r="I18" s="4"/>
      <c r="J18" s="38" t="s">
        <v>50</v>
      </c>
      <c r="K18" s="83">
        <v>0</v>
      </c>
      <c r="L18" s="24"/>
      <c r="M18" s="5"/>
    </row>
    <row r="19" spans="1:13" ht="18.75" customHeight="1" x14ac:dyDescent="0.2">
      <c r="A19" s="29">
        <f t="shared" si="0"/>
        <v>6</v>
      </c>
      <c r="B19" s="38" t="s">
        <v>19</v>
      </c>
      <c r="C19" s="83">
        <v>0</v>
      </c>
      <c r="D19" s="67"/>
      <c r="E19" s="4"/>
      <c r="F19" s="38" t="s">
        <v>35</v>
      </c>
      <c r="G19" s="83">
        <v>0</v>
      </c>
      <c r="H19" s="18"/>
      <c r="I19" s="4"/>
      <c r="J19" s="38" t="s">
        <v>51</v>
      </c>
      <c r="K19" s="83">
        <v>0</v>
      </c>
      <c r="L19" s="24"/>
      <c r="M19" s="5"/>
    </row>
    <row r="20" spans="1:13" ht="18.75" customHeight="1" x14ac:dyDescent="0.2">
      <c r="A20" s="29">
        <f t="shared" si="0"/>
        <v>7</v>
      </c>
      <c r="B20" s="38" t="s">
        <v>20</v>
      </c>
      <c r="C20" s="83">
        <v>0</v>
      </c>
      <c r="D20" s="84"/>
      <c r="E20" s="4"/>
      <c r="F20" s="63" t="s">
        <v>36</v>
      </c>
      <c r="G20" s="83">
        <v>0</v>
      </c>
      <c r="H20" s="18"/>
      <c r="I20" s="4"/>
      <c r="J20" s="38" t="s">
        <v>52</v>
      </c>
      <c r="K20" s="83">
        <v>0</v>
      </c>
      <c r="L20" s="24"/>
      <c r="M20" s="5"/>
    </row>
    <row r="21" spans="1:13" ht="18.75" customHeight="1" x14ac:dyDescent="0.2">
      <c r="A21" s="29">
        <f t="shared" si="0"/>
        <v>8</v>
      </c>
      <c r="B21" s="38" t="s">
        <v>21</v>
      </c>
      <c r="C21" s="83">
        <v>0</v>
      </c>
      <c r="D21" s="84"/>
      <c r="E21" s="4"/>
      <c r="F21" s="38" t="s">
        <v>37</v>
      </c>
      <c r="G21" s="83">
        <v>0</v>
      </c>
      <c r="H21" s="18"/>
      <c r="I21" s="4"/>
      <c r="J21" s="38" t="s">
        <v>53</v>
      </c>
      <c r="K21" s="83">
        <v>0</v>
      </c>
      <c r="L21" s="24"/>
      <c r="M21" s="5"/>
    </row>
    <row r="22" spans="1:13" ht="18.75" customHeight="1" x14ac:dyDescent="0.2">
      <c r="A22" s="29">
        <f t="shared" si="0"/>
        <v>9</v>
      </c>
      <c r="B22" s="38" t="s">
        <v>22</v>
      </c>
      <c r="C22" s="83">
        <v>0</v>
      </c>
      <c r="D22" s="84"/>
      <c r="E22" s="4"/>
      <c r="F22" s="38" t="s">
        <v>38</v>
      </c>
      <c r="G22" s="83">
        <v>0</v>
      </c>
      <c r="H22" s="18"/>
      <c r="I22" s="4"/>
      <c r="J22" s="38" t="s">
        <v>54</v>
      </c>
      <c r="K22" s="83">
        <v>0</v>
      </c>
      <c r="L22" s="24"/>
      <c r="M22" s="5"/>
    </row>
    <row r="23" spans="1:13" ht="18.75" customHeight="1" x14ac:dyDescent="0.2">
      <c r="A23" s="29">
        <f t="shared" si="0"/>
        <v>10</v>
      </c>
      <c r="B23" s="38" t="s">
        <v>23</v>
      </c>
      <c r="C23" s="83">
        <v>0</v>
      </c>
      <c r="D23" s="84"/>
      <c r="E23" s="4"/>
      <c r="F23" s="38" t="s">
        <v>39</v>
      </c>
      <c r="G23" s="83">
        <v>0</v>
      </c>
      <c r="H23" s="18"/>
      <c r="I23" s="4"/>
      <c r="J23" s="38" t="s">
        <v>55</v>
      </c>
      <c r="K23" s="83">
        <v>0</v>
      </c>
      <c r="L23" s="24"/>
      <c r="M23" s="5"/>
    </row>
    <row r="24" spans="1:13" ht="18.75" customHeight="1" x14ac:dyDescent="0.2">
      <c r="A24" s="29">
        <f t="shared" si="0"/>
        <v>11</v>
      </c>
      <c r="B24" s="38" t="s">
        <v>32</v>
      </c>
      <c r="C24" s="83">
        <v>0</v>
      </c>
      <c r="D24" s="84"/>
      <c r="E24" s="4"/>
      <c r="F24" s="38" t="s">
        <v>40</v>
      </c>
      <c r="G24" s="83">
        <v>0</v>
      </c>
      <c r="H24" s="18"/>
      <c r="I24" s="4"/>
      <c r="J24" s="38" t="s">
        <v>56</v>
      </c>
      <c r="K24" s="83">
        <v>0</v>
      </c>
      <c r="L24" s="24"/>
      <c r="M24" s="5"/>
    </row>
    <row r="25" spans="1:13" ht="18.75" customHeight="1" x14ac:dyDescent="0.2">
      <c r="A25" s="29">
        <f t="shared" si="0"/>
        <v>12</v>
      </c>
      <c r="B25" s="38" t="s">
        <v>33</v>
      </c>
      <c r="C25" s="83">
        <v>0</v>
      </c>
      <c r="D25" s="84"/>
      <c r="E25" s="4"/>
      <c r="F25" s="38" t="s">
        <v>41</v>
      </c>
      <c r="G25" s="83">
        <v>0</v>
      </c>
      <c r="H25" s="18"/>
      <c r="I25" s="4"/>
      <c r="J25" s="38" t="s">
        <v>57</v>
      </c>
      <c r="K25" s="83">
        <v>0</v>
      </c>
      <c r="L25" s="24"/>
      <c r="M25" s="5"/>
    </row>
    <row r="26" spans="1:13" ht="18.75" hidden="1" customHeight="1" x14ac:dyDescent="0.2">
      <c r="A26" s="29">
        <f t="shared" si="0"/>
        <v>13</v>
      </c>
      <c r="B26" s="38" t="s">
        <v>24</v>
      </c>
      <c r="C26" s="83">
        <v>0</v>
      </c>
      <c r="D26" s="84"/>
      <c r="E26" s="4"/>
      <c r="F26" s="38" t="s">
        <v>42</v>
      </c>
      <c r="G26" s="83">
        <v>0</v>
      </c>
      <c r="H26" s="18"/>
      <c r="I26" s="4"/>
      <c r="J26" s="38" t="s">
        <v>58</v>
      </c>
      <c r="K26" s="83">
        <v>0</v>
      </c>
      <c r="L26" s="24"/>
      <c r="M26" s="5"/>
    </row>
    <row r="27" spans="1:13" ht="18.75" hidden="1" customHeight="1" x14ac:dyDescent="0.2">
      <c r="A27" s="29">
        <f t="shared" si="0"/>
        <v>14</v>
      </c>
      <c r="B27" s="38" t="s">
        <v>27</v>
      </c>
      <c r="C27" s="83">
        <v>0</v>
      </c>
      <c r="D27" s="84"/>
      <c r="E27" s="4"/>
      <c r="F27" s="38" t="s">
        <v>43</v>
      </c>
      <c r="G27" s="83">
        <v>0</v>
      </c>
      <c r="H27" s="18"/>
      <c r="I27" s="4"/>
      <c r="J27" s="38" t="s">
        <v>59</v>
      </c>
      <c r="K27" s="83">
        <v>0</v>
      </c>
      <c r="L27" s="24"/>
      <c r="M27" s="5"/>
    </row>
    <row r="28" spans="1:13" ht="18.75" hidden="1" customHeight="1" x14ac:dyDescent="0.2">
      <c r="A28" s="29">
        <f t="shared" si="0"/>
        <v>15</v>
      </c>
      <c r="B28" s="38" t="s">
        <v>25</v>
      </c>
      <c r="C28" s="83">
        <v>0</v>
      </c>
      <c r="D28" s="84"/>
      <c r="E28" s="4"/>
      <c r="F28" s="38" t="s">
        <v>44</v>
      </c>
      <c r="G28" s="83">
        <v>0</v>
      </c>
      <c r="H28" s="18"/>
      <c r="I28" s="4"/>
      <c r="J28" s="38" t="s">
        <v>60</v>
      </c>
      <c r="K28" s="83">
        <v>0</v>
      </c>
      <c r="L28" s="15"/>
      <c r="M28" s="5"/>
    </row>
    <row r="29" spans="1:13" ht="18.75" hidden="1" customHeight="1" thickBot="1" x14ac:dyDescent="0.25">
      <c r="A29" s="29">
        <f t="shared" si="0"/>
        <v>16</v>
      </c>
      <c r="B29" s="39" t="s">
        <v>26</v>
      </c>
      <c r="C29" s="85">
        <v>0</v>
      </c>
      <c r="D29" s="86"/>
      <c r="E29" s="4"/>
      <c r="F29" s="39" t="s">
        <v>45</v>
      </c>
      <c r="G29" s="85">
        <v>0</v>
      </c>
      <c r="H29" s="16"/>
      <c r="I29" s="4"/>
      <c r="J29" s="39" t="s">
        <v>61</v>
      </c>
      <c r="K29" s="87">
        <v>0</v>
      </c>
      <c r="L29" s="25"/>
      <c r="M29" s="5"/>
    </row>
    <row r="30" spans="1:13" s="3" customFormat="1" ht="24.75" customHeight="1" thickBot="1" x14ac:dyDescent="0.25">
      <c r="A30" s="2"/>
      <c r="B30" s="54" t="s">
        <v>3</v>
      </c>
      <c r="C30" s="47">
        <f>SUM(C14:C29)</f>
        <v>0</v>
      </c>
      <c r="D30" s="69">
        <f>SUM(D14:D29)</f>
        <v>0</v>
      </c>
      <c r="E30" s="11"/>
      <c r="F30" s="54" t="s">
        <v>3</v>
      </c>
      <c r="G30" s="47">
        <f>SUM(G14:G29)</f>
        <v>0</v>
      </c>
      <c r="H30" s="10">
        <f>SUM(H14:H29)</f>
        <v>0</v>
      </c>
      <c r="I30" s="11"/>
      <c r="J30" s="54" t="s">
        <v>3</v>
      </c>
      <c r="K30" s="47">
        <f>SUM(K14:K29)</f>
        <v>0</v>
      </c>
      <c r="L30" s="65">
        <f>SUM(L14:L29)</f>
        <v>0</v>
      </c>
      <c r="M30" s="11"/>
    </row>
    <row r="31" spans="1:13" s="3" customFormat="1" ht="24.75" customHeight="1" thickBot="1" x14ac:dyDescent="0.25">
      <c r="A31" s="75"/>
      <c r="B31" s="76"/>
      <c r="C31" s="9"/>
      <c r="D31" s="77"/>
      <c r="E31" s="12"/>
      <c r="F31" s="76"/>
      <c r="G31" s="9"/>
      <c r="H31" s="78"/>
      <c r="I31" s="11"/>
      <c r="J31" s="70"/>
      <c r="K31" s="19"/>
      <c r="L31" s="11"/>
      <c r="M31" s="11"/>
    </row>
    <row r="32" spans="1:13" s="3" customFormat="1" ht="24.75" customHeight="1" x14ac:dyDescent="0.2">
      <c r="A32" s="71"/>
      <c r="B32" s="72"/>
      <c r="C32" s="73"/>
      <c r="D32" s="74"/>
      <c r="E32" s="72"/>
      <c r="F32" s="79" t="s">
        <v>66</v>
      </c>
      <c r="G32" s="73"/>
      <c r="H32" s="80">
        <f>D9+H9+L9</f>
        <v>0</v>
      </c>
      <c r="I32" s="11"/>
      <c r="J32" s="11"/>
      <c r="K32" s="19"/>
      <c r="L32" s="11"/>
      <c r="M32" s="11"/>
    </row>
    <row r="33" spans="1:24" ht="18" customHeight="1" x14ac:dyDescent="0.2">
      <c r="A33" s="263" t="s">
        <v>65</v>
      </c>
      <c r="B33" s="264"/>
      <c r="C33" s="264"/>
      <c r="D33" s="264"/>
      <c r="E33" s="264"/>
      <c r="F33" s="264"/>
      <c r="G33" s="5"/>
      <c r="H33" s="81">
        <f>D9+H9+L9</f>
        <v>0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ht="12.75" customHeight="1" x14ac:dyDescent="0.2">
      <c r="A34" s="261" t="s">
        <v>6</v>
      </c>
      <c r="B34" s="262"/>
      <c r="C34" s="262"/>
      <c r="D34" s="262"/>
      <c r="E34" s="262"/>
      <c r="F34" s="262"/>
      <c r="G34" s="23"/>
      <c r="H34" s="59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ht="18" customHeight="1" x14ac:dyDescent="0.25">
      <c r="A35" s="277" t="s">
        <v>8</v>
      </c>
      <c r="B35" s="278"/>
      <c r="C35" s="278"/>
      <c r="D35" s="278"/>
      <c r="E35" s="278"/>
      <c r="F35" s="278"/>
      <c r="G35" s="13"/>
      <c r="H35" s="60"/>
      <c r="I35" s="5"/>
      <c r="J35" s="5"/>
      <c r="K35" s="5"/>
      <c r="L35" s="5"/>
      <c r="M35" s="5"/>
      <c r="N35" s="5"/>
      <c r="O35" s="5"/>
      <c r="X35" s="5"/>
    </row>
    <row r="36" spans="1:24" ht="12" customHeight="1" x14ac:dyDescent="0.2">
      <c r="A36" s="261" t="s">
        <v>6</v>
      </c>
      <c r="B36" s="265"/>
      <c r="C36" s="265"/>
      <c r="D36" s="265"/>
      <c r="E36" s="265"/>
      <c r="F36" s="265"/>
      <c r="G36" s="23"/>
      <c r="H36" s="59"/>
      <c r="I36" s="5"/>
      <c r="J36" s="5"/>
      <c r="K36" s="5"/>
      <c r="L36" s="5"/>
      <c r="M36" s="5"/>
      <c r="N36" s="5"/>
      <c r="O36" s="5"/>
      <c r="X36" s="5"/>
    </row>
    <row r="37" spans="1:24" ht="18" customHeight="1" x14ac:dyDescent="0.25">
      <c r="A37" s="277" t="s">
        <v>9</v>
      </c>
      <c r="B37" s="278"/>
      <c r="C37" s="278"/>
      <c r="D37" s="278"/>
      <c r="E37" s="278"/>
      <c r="F37" s="278"/>
      <c r="G37" s="13"/>
      <c r="H37" s="60"/>
      <c r="I37" s="5"/>
      <c r="J37" s="5"/>
      <c r="K37" s="5"/>
      <c r="L37" s="5"/>
      <c r="M37" s="5"/>
      <c r="N37" s="5"/>
      <c r="O37" s="5"/>
      <c r="X37" s="5"/>
    </row>
    <row r="38" spans="1:24" ht="12" customHeight="1" x14ac:dyDescent="0.2">
      <c r="A38" s="261" t="s">
        <v>6</v>
      </c>
      <c r="B38" s="265"/>
      <c r="C38" s="265"/>
      <c r="D38" s="265"/>
      <c r="E38" s="265"/>
      <c r="F38" s="265"/>
      <c r="G38" s="23"/>
      <c r="H38" s="59"/>
      <c r="I38" s="5"/>
      <c r="J38" s="5"/>
      <c r="K38" s="5"/>
      <c r="L38" s="5"/>
      <c r="M38" s="5"/>
      <c r="N38" s="5"/>
      <c r="O38" s="5"/>
      <c r="X38" s="5"/>
    </row>
    <row r="39" spans="1:24" ht="18" customHeight="1" x14ac:dyDescent="0.2">
      <c r="A39" s="277" t="s">
        <v>7</v>
      </c>
      <c r="B39" s="278"/>
      <c r="C39" s="278"/>
      <c r="D39" s="278"/>
      <c r="E39" s="278"/>
      <c r="F39" s="278"/>
      <c r="G39" s="17"/>
      <c r="H39" s="82">
        <f>H33+H35+H37</f>
        <v>0</v>
      </c>
      <c r="K39" s="17"/>
    </row>
    <row r="40" spans="1:24" ht="12" customHeight="1" thickBot="1" x14ac:dyDescent="0.25">
      <c r="A40" s="271" t="s">
        <v>6</v>
      </c>
      <c r="B40" s="272"/>
      <c r="C40" s="272"/>
      <c r="D40" s="272"/>
      <c r="E40" s="272"/>
      <c r="F40" s="272"/>
      <c r="G40" s="61"/>
      <c r="H40" s="62"/>
    </row>
    <row r="43" spans="1:24" x14ac:dyDescent="0.2">
      <c r="D43" s="88"/>
    </row>
    <row r="44" spans="1:24" x14ac:dyDescent="0.2">
      <c r="D44" s="88"/>
    </row>
    <row r="45" spans="1:24" x14ac:dyDescent="0.2">
      <c r="D45" s="89"/>
    </row>
    <row r="46" spans="1:24" x14ac:dyDescent="0.2">
      <c r="D46" s="89"/>
    </row>
    <row r="47" spans="1:24" x14ac:dyDescent="0.2">
      <c r="D47" s="88"/>
    </row>
    <row r="48" spans="1:24" x14ac:dyDescent="0.2">
      <c r="D48" s="90"/>
    </row>
    <row r="50" spans="4:4" x14ac:dyDescent="0.2">
      <c r="D50" s="90"/>
    </row>
  </sheetData>
  <mergeCells count="19">
    <mergeCell ref="A40:F40"/>
    <mergeCell ref="A2:L2"/>
    <mergeCell ref="A3:L3"/>
    <mergeCell ref="A5:L5"/>
    <mergeCell ref="A6:L6"/>
    <mergeCell ref="A7:L7"/>
    <mergeCell ref="A39:F39"/>
    <mergeCell ref="J9:K9"/>
    <mergeCell ref="B9:C9"/>
    <mergeCell ref="F9:G9"/>
    <mergeCell ref="J10:L10"/>
    <mergeCell ref="B10:D10"/>
    <mergeCell ref="F10:H10"/>
    <mergeCell ref="A38:F38"/>
    <mergeCell ref="A37:F37"/>
    <mergeCell ref="A35:F35"/>
    <mergeCell ref="A36:F36"/>
    <mergeCell ref="A34:F34"/>
    <mergeCell ref="A33:F33"/>
  </mergeCells>
  <phoneticPr fontId="4" type="noConversion"/>
  <pageMargins left="0.16" right="0.16" top="0.51" bottom="0.52" header="0.25" footer="0.22"/>
  <pageSetup paperSize="9" scale="88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topLeftCell="A13" workbookViewId="0">
      <selection activeCell="D24" sqref="D24:D28"/>
    </sheetView>
  </sheetViews>
  <sheetFormatPr defaultRowHeight="12.75" x14ac:dyDescent="0.2"/>
  <cols>
    <col min="1" max="1" width="3.42578125" customWidth="1"/>
    <col min="2" max="2" width="32" customWidth="1"/>
    <col min="3" max="3" width="6.85546875" customWidth="1"/>
    <col min="4" max="4" width="5" style="5" customWidth="1"/>
    <col min="5" max="5" width="13.85546875" style="5" customWidth="1"/>
    <col min="6" max="10" width="9.140625" style="5"/>
  </cols>
  <sheetData>
    <row r="1" spans="1:27" ht="39.75" customHeight="1" x14ac:dyDescent="0.2"/>
    <row r="2" spans="1:27" ht="15.75" x14ac:dyDescent="0.25">
      <c r="A2" s="273" t="s">
        <v>63</v>
      </c>
      <c r="B2" s="273"/>
      <c r="C2" s="273"/>
      <c r="D2" s="273"/>
      <c r="E2" s="273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14"/>
      <c r="Q2" s="214"/>
      <c r="R2" s="214"/>
      <c r="S2" s="214"/>
      <c r="T2" s="214"/>
      <c r="U2" s="214"/>
      <c r="V2" s="214"/>
      <c r="W2" s="214"/>
      <c r="X2" s="214"/>
      <c r="Y2" s="214"/>
      <c r="Z2" s="214"/>
      <c r="AA2" s="214"/>
    </row>
    <row r="3" spans="1:27" x14ac:dyDescent="0.2">
      <c r="A3" s="274" t="s">
        <v>64</v>
      </c>
      <c r="B3" s="274"/>
      <c r="C3" s="274"/>
      <c r="D3" s="274"/>
      <c r="E3" s="274"/>
      <c r="F3" s="213"/>
      <c r="G3" s="213"/>
      <c r="H3" s="213"/>
      <c r="I3" s="213"/>
      <c r="J3" s="213"/>
      <c r="K3" s="213"/>
      <c r="L3" s="213"/>
      <c r="M3" s="213"/>
      <c r="N3" s="213"/>
      <c r="O3" s="213"/>
      <c r="P3" s="213"/>
      <c r="Q3" s="213"/>
      <c r="R3" s="213"/>
      <c r="S3" s="213"/>
      <c r="T3" s="213"/>
      <c r="U3" s="213"/>
      <c r="V3" s="213"/>
      <c r="W3" s="213"/>
      <c r="X3" s="213"/>
      <c r="Y3" s="213"/>
      <c r="Z3" s="213"/>
      <c r="AA3" s="213"/>
    </row>
    <row r="4" spans="1:27" ht="9.75" customHeight="1" x14ac:dyDescent="0.2">
      <c r="D4"/>
      <c r="E4"/>
      <c r="F4"/>
      <c r="G4"/>
      <c r="H4"/>
      <c r="I4"/>
      <c r="J4"/>
    </row>
    <row r="5" spans="1:27" ht="26.25" customHeight="1" x14ac:dyDescent="0.25">
      <c r="A5" s="275" t="s">
        <v>10</v>
      </c>
      <c r="B5" s="275"/>
      <c r="C5" s="275"/>
      <c r="D5" s="275"/>
      <c r="E5" s="275"/>
      <c r="F5" s="212"/>
      <c r="G5" s="212"/>
      <c r="H5" s="212"/>
      <c r="I5" s="212"/>
      <c r="J5" s="212"/>
      <c r="K5" s="212"/>
      <c r="L5" s="212"/>
      <c r="M5" s="212"/>
      <c r="N5" s="212"/>
      <c r="O5" s="212"/>
      <c r="P5" s="212"/>
      <c r="Q5" s="212"/>
      <c r="R5" s="212"/>
      <c r="S5" s="212"/>
      <c r="T5" s="212"/>
      <c r="U5" s="212"/>
      <c r="V5" s="212"/>
      <c r="W5" s="212"/>
      <c r="X5" s="212"/>
      <c r="Y5" s="212"/>
      <c r="Z5" s="212"/>
      <c r="AA5" s="212"/>
    </row>
    <row r="6" spans="1:27" ht="19.5" customHeight="1" x14ac:dyDescent="0.25">
      <c r="A6" s="290" t="s">
        <v>62</v>
      </c>
      <c r="B6" s="290"/>
      <c r="C6" s="290"/>
      <c r="D6" s="290"/>
      <c r="E6" s="290"/>
      <c r="F6" s="216"/>
      <c r="G6" s="216"/>
      <c r="H6" s="216"/>
      <c r="I6" s="212"/>
      <c r="J6" s="212"/>
      <c r="K6" s="212"/>
      <c r="L6" s="212"/>
      <c r="M6" s="212"/>
      <c r="N6" s="212"/>
      <c r="O6" s="212"/>
      <c r="P6" s="212"/>
      <c r="Q6" s="212"/>
      <c r="R6" s="212"/>
      <c r="S6" s="212"/>
      <c r="T6" s="212"/>
      <c r="U6" s="212"/>
      <c r="V6" s="212"/>
      <c r="W6" s="212"/>
      <c r="X6" s="212"/>
      <c r="Y6" s="212"/>
      <c r="Z6" s="212"/>
      <c r="AA6" s="212"/>
    </row>
    <row r="7" spans="1:27" ht="10.5" customHeight="1" x14ac:dyDescent="0.25">
      <c r="A7" s="215"/>
      <c r="B7" s="215"/>
      <c r="C7" s="215"/>
      <c r="D7" s="215"/>
      <c r="E7" s="215"/>
      <c r="F7" s="216"/>
      <c r="G7" s="216"/>
      <c r="H7" s="216"/>
      <c r="I7" s="212"/>
      <c r="J7" s="212"/>
      <c r="K7" s="212"/>
      <c r="L7" s="212"/>
      <c r="M7" s="212"/>
      <c r="N7" s="212"/>
      <c r="O7" s="212"/>
      <c r="P7" s="212"/>
      <c r="Q7" s="212"/>
      <c r="R7" s="212"/>
      <c r="S7" s="212"/>
      <c r="T7" s="212"/>
      <c r="U7" s="212"/>
      <c r="V7" s="212"/>
      <c r="W7" s="212"/>
      <c r="X7" s="212"/>
      <c r="Y7" s="212"/>
      <c r="Z7" s="212"/>
      <c r="AA7" s="212"/>
    </row>
    <row r="8" spans="1:27" ht="17.25" customHeight="1" x14ac:dyDescent="0.25">
      <c r="A8" s="284" t="s">
        <v>107</v>
      </c>
      <c r="B8" s="284"/>
      <c r="C8" s="284"/>
      <c r="D8" s="284"/>
      <c r="E8" s="284"/>
      <c r="F8" s="216"/>
      <c r="G8" s="216"/>
      <c r="H8" s="216"/>
      <c r="I8" s="212"/>
      <c r="J8" s="212"/>
      <c r="K8" s="212"/>
      <c r="L8" s="212"/>
      <c r="M8" s="212"/>
      <c r="N8" s="212"/>
      <c r="O8" s="212"/>
      <c r="P8" s="212"/>
      <c r="Q8" s="212"/>
      <c r="R8" s="212"/>
      <c r="S8" s="212"/>
      <c r="T8" s="212"/>
      <c r="U8" s="212"/>
      <c r="V8" s="212"/>
      <c r="W8" s="212"/>
      <c r="X8" s="212"/>
      <c r="Y8" s="212"/>
      <c r="Z8" s="212"/>
      <c r="AA8" s="212"/>
    </row>
    <row r="9" spans="1:27" ht="16.5" thickBot="1" x14ac:dyDescent="0.25">
      <c r="A9" s="198"/>
      <c r="B9" s="205"/>
      <c r="C9" s="206"/>
      <c r="D9" s="206"/>
      <c r="E9" s="206"/>
      <c r="F9" s="206"/>
      <c r="G9" s="206"/>
      <c r="H9" s="206"/>
      <c r="I9" s="206"/>
    </row>
    <row r="10" spans="1:27" ht="13.5" thickBot="1" x14ac:dyDescent="0.25">
      <c r="A10" s="7"/>
      <c r="B10" s="223" t="s">
        <v>2</v>
      </c>
      <c r="C10" s="224" t="s">
        <v>105</v>
      </c>
      <c r="D10" s="224"/>
      <c r="E10" s="225" t="s">
        <v>110</v>
      </c>
      <c r="F10" s="204"/>
      <c r="G10" s="204"/>
      <c r="H10" s="204"/>
      <c r="I10" s="7"/>
    </row>
    <row r="11" spans="1:27" ht="5.25" customHeight="1" thickBot="1" x14ac:dyDescent="0.25">
      <c r="A11" s="7"/>
      <c r="B11" s="202"/>
      <c r="C11" s="203"/>
      <c r="D11" s="203"/>
      <c r="E11" s="194"/>
      <c r="F11" s="194"/>
      <c r="G11" s="194"/>
      <c r="H11" s="194"/>
      <c r="I11" s="7"/>
    </row>
    <row r="12" spans="1:27" ht="31.5" customHeight="1" x14ac:dyDescent="0.2">
      <c r="A12" s="1"/>
      <c r="B12" s="222" t="s">
        <v>104</v>
      </c>
      <c r="C12" s="207">
        <v>1634</v>
      </c>
      <c r="D12" s="285" t="s">
        <v>106</v>
      </c>
      <c r="E12" s="199"/>
      <c r="F12" s="195"/>
      <c r="G12" s="195"/>
      <c r="H12" s="195"/>
      <c r="I12" s="196"/>
    </row>
    <row r="13" spans="1:27" ht="31.5" customHeight="1" x14ac:dyDescent="0.2">
      <c r="A13" s="29">
        <v>1</v>
      </c>
      <c r="B13" s="217" t="s">
        <v>108</v>
      </c>
      <c r="C13" s="208">
        <v>197</v>
      </c>
      <c r="D13" s="285"/>
      <c r="E13" s="200"/>
      <c r="F13" s="195"/>
      <c r="G13" s="195"/>
      <c r="H13" s="195"/>
      <c r="I13" s="197"/>
    </row>
    <row r="14" spans="1:27" ht="31.5" customHeight="1" x14ac:dyDescent="0.2">
      <c r="A14" s="29">
        <f>+A13+1</f>
        <v>2</v>
      </c>
      <c r="B14" s="217" t="s">
        <v>20</v>
      </c>
      <c r="C14" s="208">
        <v>127</v>
      </c>
      <c r="D14" s="285"/>
      <c r="E14" s="200"/>
      <c r="F14" s="195"/>
      <c r="G14" s="195"/>
      <c r="H14" s="195"/>
      <c r="I14" s="197"/>
    </row>
    <row r="15" spans="1:27" ht="31.5" customHeight="1" x14ac:dyDescent="0.2">
      <c r="A15" s="29">
        <f t="shared" ref="A15:A28" si="0">+A14+1</f>
        <v>3</v>
      </c>
      <c r="B15" s="217" t="s">
        <v>19</v>
      </c>
      <c r="C15" s="208">
        <v>119</v>
      </c>
      <c r="D15" s="285"/>
      <c r="E15" s="200"/>
      <c r="F15" s="195"/>
      <c r="G15" s="195"/>
      <c r="H15" s="195"/>
      <c r="I15" s="197"/>
    </row>
    <row r="16" spans="1:27" ht="31.5" customHeight="1" x14ac:dyDescent="0.2">
      <c r="A16" s="29">
        <f t="shared" si="0"/>
        <v>4</v>
      </c>
      <c r="B16" s="217" t="s">
        <v>26</v>
      </c>
      <c r="C16" s="208">
        <v>106</v>
      </c>
      <c r="D16" s="285"/>
      <c r="E16" s="200"/>
      <c r="F16" s="195"/>
      <c r="G16" s="195"/>
      <c r="H16" s="195"/>
      <c r="I16" s="197"/>
    </row>
    <row r="17" spans="1:9" ht="31.5" customHeight="1" x14ac:dyDescent="0.2">
      <c r="A17" s="29">
        <f t="shared" si="0"/>
        <v>5</v>
      </c>
      <c r="B17" s="217" t="s">
        <v>22</v>
      </c>
      <c r="C17" s="208">
        <v>95</v>
      </c>
      <c r="D17" s="285"/>
      <c r="E17" s="200"/>
      <c r="F17" s="195"/>
      <c r="G17" s="195"/>
      <c r="H17" s="195"/>
      <c r="I17" s="197"/>
    </row>
    <row r="18" spans="1:9" ht="31.5" customHeight="1" x14ac:dyDescent="0.2">
      <c r="A18" s="29">
        <f t="shared" si="0"/>
        <v>6</v>
      </c>
      <c r="B18" s="218" t="s">
        <v>14</v>
      </c>
      <c r="C18" s="208">
        <v>93</v>
      </c>
      <c r="D18" s="285"/>
      <c r="E18" s="200"/>
      <c r="F18" s="195"/>
      <c r="G18" s="195"/>
      <c r="H18" s="195"/>
      <c r="I18" s="197"/>
    </row>
    <row r="19" spans="1:9" ht="31.5" customHeight="1" x14ac:dyDescent="0.2">
      <c r="A19" s="29">
        <f t="shared" si="0"/>
        <v>7</v>
      </c>
      <c r="B19" s="217" t="s">
        <v>15</v>
      </c>
      <c r="C19" s="208">
        <v>93</v>
      </c>
      <c r="D19" s="285"/>
      <c r="E19" s="200"/>
      <c r="F19" s="195"/>
      <c r="G19" s="195"/>
      <c r="H19" s="195"/>
      <c r="I19" s="197"/>
    </row>
    <row r="20" spans="1:9" ht="31.5" customHeight="1" x14ac:dyDescent="0.2">
      <c r="A20" s="29">
        <f t="shared" si="0"/>
        <v>8</v>
      </c>
      <c r="B20" s="217" t="s">
        <v>109</v>
      </c>
      <c r="C20" s="208">
        <v>91</v>
      </c>
      <c r="D20" s="285"/>
      <c r="E20" s="200"/>
      <c r="F20" s="195"/>
      <c r="G20" s="195"/>
      <c r="H20" s="195"/>
      <c r="I20" s="197"/>
    </row>
    <row r="21" spans="1:9" ht="31.5" customHeight="1" x14ac:dyDescent="0.2">
      <c r="A21" s="29">
        <f t="shared" si="0"/>
        <v>9</v>
      </c>
      <c r="B21" s="217" t="s">
        <v>18</v>
      </c>
      <c r="C21" s="208">
        <v>89</v>
      </c>
      <c r="D21" s="285"/>
      <c r="E21" s="200"/>
      <c r="F21" s="195"/>
      <c r="G21" s="195"/>
      <c r="H21" s="195"/>
      <c r="I21" s="197"/>
    </row>
    <row r="22" spans="1:9" ht="31.5" customHeight="1" x14ac:dyDescent="0.2">
      <c r="A22" s="29">
        <f t="shared" si="0"/>
        <v>10</v>
      </c>
      <c r="B22" s="217" t="s">
        <v>27</v>
      </c>
      <c r="C22" s="208">
        <v>80</v>
      </c>
      <c r="D22" s="285"/>
      <c r="E22" s="200"/>
      <c r="F22" s="195"/>
      <c r="G22" s="195"/>
      <c r="H22" s="195"/>
      <c r="I22" s="197"/>
    </row>
    <row r="23" spans="1:9" ht="31.5" customHeight="1" thickBot="1" x14ac:dyDescent="0.25">
      <c r="A23" s="29">
        <f t="shared" si="0"/>
        <v>11</v>
      </c>
      <c r="B23" s="219" t="s">
        <v>21</v>
      </c>
      <c r="C23" s="209">
        <v>74</v>
      </c>
      <c r="D23" s="286"/>
      <c r="E23" s="201"/>
      <c r="F23" s="195"/>
      <c r="G23" s="195"/>
      <c r="H23" s="195"/>
      <c r="I23" s="197"/>
    </row>
    <row r="24" spans="1:9" ht="31.5" customHeight="1" x14ac:dyDescent="0.2">
      <c r="A24" s="29">
        <f t="shared" si="0"/>
        <v>12</v>
      </c>
      <c r="B24" s="220" t="s">
        <v>12</v>
      </c>
      <c r="C24" s="210">
        <v>1276</v>
      </c>
      <c r="D24" s="287"/>
      <c r="E24" s="291"/>
      <c r="F24" s="195"/>
      <c r="G24" s="195"/>
      <c r="H24" s="195"/>
      <c r="I24" s="197"/>
    </row>
    <row r="25" spans="1:9" ht="31.5" hidden="1" customHeight="1" x14ac:dyDescent="0.2">
      <c r="A25" s="29">
        <f t="shared" si="0"/>
        <v>13</v>
      </c>
      <c r="B25" s="226" t="s">
        <v>44</v>
      </c>
      <c r="C25" s="208">
        <v>128</v>
      </c>
      <c r="D25" s="288"/>
      <c r="E25" s="292"/>
      <c r="F25" s="195"/>
      <c r="G25" s="195"/>
      <c r="H25" s="195"/>
      <c r="I25" s="197"/>
    </row>
    <row r="26" spans="1:9" ht="31.5" hidden="1" customHeight="1" thickBot="1" x14ac:dyDescent="0.25">
      <c r="A26" s="29">
        <f t="shared" si="0"/>
        <v>14</v>
      </c>
      <c r="B26" s="221" t="s">
        <v>41</v>
      </c>
      <c r="C26" s="209">
        <v>120</v>
      </c>
      <c r="D26" s="288"/>
      <c r="E26" s="292"/>
      <c r="F26" s="195"/>
      <c r="G26" s="195"/>
      <c r="H26" s="195"/>
      <c r="I26" s="197"/>
    </row>
    <row r="27" spans="1:9" ht="31.5" hidden="1" customHeight="1" x14ac:dyDescent="0.2">
      <c r="A27" s="29">
        <f t="shared" si="0"/>
        <v>15</v>
      </c>
      <c r="B27" s="220" t="s">
        <v>13</v>
      </c>
      <c r="C27" s="210">
        <v>773</v>
      </c>
      <c r="D27" s="288"/>
      <c r="E27" s="292"/>
      <c r="F27" s="195"/>
      <c r="G27" s="195"/>
      <c r="H27" s="195"/>
      <c r="I27" s="197"/>
    </row>
    <row r="28" spans="1:9" ht="31.5" hidden="1" customHeight="1" thickBot="1" x14ac:dyDescent="0.25">
      <c r="A28" s="29">
        <f t="shared" si="0"/>
        <v>16</v>
      </c>
      <c r="B28" s="221" t="s">
        <v>58</v>
      </c>
      <c r="C28" s="211">
        <v>108</v>
      </c>
      <c r="D28" s="289"/>
      <c r="E28" s="293"/>
      <c r="F28" s="195"/>
      <c r="G28" s="195"/>
      <c r="H28" s="195"/>
      <c r="I28" s="197"/>
    </row>
    <row r="29" spans="1:9" x14ac:dyDescent="0.2">
      <c r="A29" s="2"/>
      <c r="B29" s="70"/>
      <c r="C29" s="19"/>
      <c r="D29" s="19"/>
      <c r="E29" s="19"/>
      <c r="F29" s="19"/>
      <c r="G29" s="19"/>
      <c r="H29" s="19"/>
      <c r="I29" s="19"/>
    </row>
  </sheetData>
  <mergeCells count="8">
    <mergeCell ref="A8:E8"/>
    <mergeCell ref="D12:D23"/>
    <mergeCell ref="D24:D28"/>
    <mergeCell ref="A2:E2"/>
    <mergeCell ref="A3:E3"/>
    <mergeCell ref="A5:E5"/>
    <mergeCell ref="A6:E6"/>
    <mergeCell ref="E24:E28"/>
  </mergeCells>
  <phoneticPr fontId="4" type="noConversion"/>
  <printOptions horizontalCentered="1"/>
  <pageMargins left="0.78740157480314965" right="0.78740157480314965" top="0.39370078740157483" bottom="0.6692913385826772" header="0.19685039370078741" footer="0.23622047244094491"/>
  <pageSetup paperSize="9" orientation="portrait" verticalDpi="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selection sqref="A1:IV65536"/>
    </sheetView>
  </sheetViews>
  <sheetFormatPr defaultRowHeight="12.75" x14ac:dyDescent="0.2"/>
  <cols>
    <col min="1" max="1" width="3.7109375" customWidth="1"/>
    <col min="2" max="2" width="23.5703125" customWidth="1"/>
    <col min="3" max="4" width="10.7109375" customWidth="1"/>
    <col min="6" max="6" width="23" customWidth="1"/>
    <col min="7" max="8" width="10.7109375" customWidth="1"/>
    <col min="10" max="10" width="24.85546875" customWidth="1"/>
    <col min="11" max="12" width="10.7109375" customWidth="1"/>
  </cols>
  <sheetData>
    <row r="1" spans="1:12" ht="30" customHeight="1" x14ac:dyDescent="0.2">
      <c r="B1" s="227" t="s">
        <v>2</v>
      </c>
      <c r="C1" s="228" t="s">
        <v>111</v>
      </c>
      <c r="D1" s="228" t="s">
        <v>112</v>
      </c>
      <c r="F1" s="227" t="s">
        <v>2</v>
      </c>
      <c r="G1" s="228" t="s">
        <v>111</v>
      </c>
      <c r="H1" s="228" t="s">
        <v>112</v>
      </c>
      <c r="J1" s="227" t="s">
        <v>2</v>
      </c>
      <c r="K1" s="228" t="s">
        <v>111</v>
      </c>
      <c r="L1" s="228" t="s">
        <v>112</v>
      </c>
    </row>
    <row r="2" spans="1:12" ht="25.5" customHeight="1" x14ac:dyDescent="0.2">
      <c r="A2">
        <v>1</v>
      </c>
      <c r="B2" s="229" t="s">
        <v>14</v>
      </c>
      <c r="C2" s="170">
        <f>+D2+1634</f>
        <v>1727</v>
      </c>
      <c r="D2" s="170">
        <v>93</v>
      </c>
      <c r="E2" s="5"/>
      <c r="F2" s="229" t="s">
        <v>28</v>
      </c>
      <c r="G2" s="170">
        <f>+H2+1276</f>
        <v>1297</v>
      </c>
      <c r="H2" s="170">
        <v>21</v>
      </c>
      <c r="I2" s="5"/>
      <c r="J2" s="229" t="s">
        <v>46</v>
      </c>
      <c r="K2" s="170">
        <f>+L2+773</f>
        <v>789</v>
      </c>
      <c r="L2" s="170">
        <v>16</v>
      </c>
    </row>
    <row r="3" spans="1:12" ht="25.5" customHeight="1" x14ac:dyDescent="0.2">
      <c r="A3">
        <f>+A2+1</f>
        <v>2</v>
      </c>
      <c r="B3" s="229" t="s">
        <v>15</v>
      </c>
      <c r="C3" s="170">
        <f t="shared" ref="C3:C17" si="0">+D3+1634</f>
        <v>1727</v>
      </c>
      <c r="D3" s="170">
        <v>93</v>
      </c>
      <c r="E3" s="5"/>
      <c r="F3" s="229" t="s">
        <v>29</v>
      </c>
      <c r="G3" s="170">
        <f t="shared" ref="G3:G17" si="1">+H3+1276</f>
        <v>1370</v>
      </c>
      <c r="H3" s="170">
        <v>94</v>
      </c>
      <c r="I3" s="5"/>
      <c r="J3" s="229" t="s">
        <v>47</v>
      </c>
      <c r="K3" s="170">
        <f t="shared" ref="K3:K17" si="2">+L3+773</f>
        <v>788</v>
      </c>
      <c r="L3" s="170">
        <v>15</v>
      </c>
    </row>
    <row r="4" spans="1:12" ht="25.5" customHeight="1" x14ac:dyDescent="0.2">
      <c r="A4">
        <f t="shared" ref="A4:A17" si="3">+A3+1</f>
        <v>3</v>
      </c>
      <c r="B4" s="229" t="s">
        <v>16</v>
      </c>
      <c r="C4" s="170">
        <f t="shared" si="0"/>
        <v>1672</v>
      </c>
      <c r="D4" s="170">
        <v>38</v>
      </c>
      <c r="E4" s="5"/>
      <c r="F4" s="229" t="s">
        <v>30</v>
      </c>
      <c r="G4" s="170">
        <f t="shared" si="1"/>
        <v>1318</v>
      </c>
      <c r="H4" s="170">
        <v>42</v>
      </c>
      <c r="I4" s="5"/>
      <c r="J4" s="229" t="s">
        <v>48</v>
      </c>
      <c r="K4" s="170">
        <f t="shared" si="2"/>
        <v>802</v>
      </c>
      <c r="L4" s="170">
        <v>29</v>
      </c>
    </row>
    <row r="5" spans="1:12" ht="25.5" customHeight="1" x14ac:dyDescent="0.2">
      <c r="A5">
        <f t="shared" si="3"/>
        <v>4</v>
      </c>
      <c r="B5" s="229" t="s">
        <v>17</v>
      </c>
      <c r="C5" s="170">
        <f t="shared" si="0"/>
        <v>1699</v>
      </c>
      <c r="D5" s="170">
        <v>65</v>
      </c>
      <c r="E5" s="5"/>
      <c r="F5" s="229" t="s">
        <v>31</v>
      </c>
      <c r="G5" s="170">
        <f t="shared" si="1"/>
        <v>1346</v>
      </c>
      <c r="H5" s="170">
        <v>70</v>
      </c>
      <c r="I5" s="5"/>
      <c r="J5" s="229" t="s">
        <v>49</v>
      </c>
      <c r="K5" s="170">
        <f t="shared" si="2"/>
        <v>806</v>
      </c>
      <c r="L5" s="170">
        <v>33</v>
      </c>
    </row>
    <row r="6" spans="1:12" ht="25.5" customHeight="1" x14ac:dyDescent="0.2">
      <c r="A6">
        <f t="shared" si="3"/>
        <v>5</v>
      </c>
      <c r="B6" s="229" t="s">
        <v>18</v>
      </c>
      <c r="C6" s="170">
        <f t="shared" si="0"/>
        <v>1723</v>
      </c>
      <c r="D6" s="170">
        <v>89</v>
      </c>
      <c r="E6" s="5"/>
      <c r="F6" s="229" t="s">
        <v>34</v>
      </c>
      <c r="G6" s="170">
        <f t="shared" si="1"/>
        <v>1331</v>
      </c>
      <c r="H6" s="170">
        <v>55</v>
      </c>
      <c r="I6" s="5"/>
      <c r="J6" s="229" t="s">
        <v>50</v>
      </c>
      <c r="K6" s="170">
        <f t="shared" si="2"/>
        <v>834</v>
      </c>
      <c r="L6" s="170">
        <v>61</v>
      </c>
    </row>
    <row r="7" spans="1:12" ht="25.5" customHeight="1" x14ac:dyDescent="0.2">
      <c r="A7">
        <f t="shared" si="3"/>
        <v>6</v>
      </c>
      <c r="B7" s="229" t="s">
        <v>19</v>
      </c>
      <c r="C7" s="170">
        <f t="shared" si="0"/>
        <v>1753</v>
      </c>
      <c r="D7" s="170">
        <v>119</v>
      </c>
      <c r="E7" s="5"/>
      <c r="F7" s="229" t="s">
        <v>35</v>
      </c>
      <c r="G7" s="170">
        <f t="shared" si="1"/>
        <v>1340</v>
      </c>
      <c r="H7" s="170">
        <v>64</v>
      </c>
      <c r="I7" s="5"/>
      <c r="J7" s="229" t="s">
        <v>51</v>
      </c>
      <c r="K7" s="170">
        <f t="shared" si="2"/>
        <v>871</v>
      </c>
      <c r="L7" s="170">
        <v>98</v>
      </c>
    </row>
    <row r="8" spans="1:12" ht="25.5" customHeight="1" x14ac:dyDescent="0.2">
      <c r="A8">
        <f t="shared" si="3"/>
        <v>7</v>
      </c>
      <c r="B8" s="229" t="s">
        <v>20</v>
      </c>
      <c r="C8" s="170">
        <f t="shared" si="0"/>
        <v>1761</v>
      </c>
      <c r="D8" s="170">
        <v>127</v>
      </c>
      <c r="E8" s="5"/>
      <c r="F8" s="230" t="s">
        <v>36</v>
      </c>
      <c r="G8" s="170">
        <f t="shared" si="1"/>
        <v>1319</v>
      </c>
      <c r="H8" s="170">
        <v>43</v>
      </c>
      <c r="I8" s="5"/>
      <c r="J8" s="229" t="s">
        <v>52</v>
      </c>
      <c r="K8" s="170">
        <f t="shared" si="2"/>
        <v>819</v>
      </c>
      <c r="L8" s="170">
        <v>46</v>
      </c>
    </row>
    <row r="9" spans="1:12" ht="25.5" customHeight="1" x14ac:dyDescent="0.2">
      <c r="A9">
        <f t="shared" si="3"/>
        <v>8</v>
      </c>
      <c r="B9" s="229" t="s">
        <v>21</v>
      </c>
      <c r="C9" s="170">
        <f t="shared" si="0"/>
        <v>1708</v>
      </c>
      <c r="D9" s="170">
        <v>74</v>
      </c>
      <c r="E9" s="5"/>
      <c r="F9" s="229" t="s">
        <v>37</v>
      </c>
      <c r="G9" s="170">
        <f t="shared" si="1"/>
        <v>1386</v>
      </c>
      <c r="H9" s="170">
        <v>110</v>
      </c>
      <c r="I9" s="5"/>
      <c r="J9" s="229" t="s">
        <v>53</v>
      </c>
      <c r="K9" s="170">
        <f t="shared" si="2"/>
        <v>792</v>
      </c>
      <c r="L9" s="170">
        <v>19</v>
      </c>
    </row>
    <row r="10" spans="1:12" ht="25.5" customHeight="1" x14ac:dyDescent="0.2">
      <c r="A10">
        <f t="shared" si="3"/>
        <v>9</v>
      </c>
      <c r="B10" s="229" t="s">
        <v>22</v>
      </c>
      <c r="C10" s="170">
        <f t="shared" si="0"/>
        <v>1729</v>
      </c>
      <c r="D10" s="170">
        <v>95</v>
      </c>
      <c r="E10" s="5"/>
      <c r="F10" s="229" t="s">
        <v>38</v>
      </c>
      <c r="G10" s="170">
        <f t="shared" si="1"/>
        <v>1364</v>
      </c>
      <c r="H10" s="170">
        <v>88</v>
      </c>
      <c r="I10" s="5"/>
      <c r="J10" s="229" t="s">
        <v>54</v>
      </c>
      <c r="K10" s="170">
        <f t="shared" si="2"/>
        <v>847</v>
      </c>
      <c r="L10" s="170">
        <v>74</v>
      </c>
    </row>
    <row r="11" spans="1:12" ht="25.5" customHeight="1" x14ac:dyDescent="0.2">
      <c r="A11">
        <f t="shared" si="3"/>
        <v>10</v>
      </c>
      <c r="B11" s="229" t="s">
        <v>23</v>
      </c>
      <c r="C11" s="170">
        <f t="shared" si="0"/>
        <v>1705</v>
      </c>
      <c r="D11" s="170">
        <v>71</v>
      </c>
      <c r="E11" s="5"/>
      <c r="F11" s="229" t="s">
        <v>39</v>
      </c>
      <c r="G11" s="170">
        <f t="shared" si="1"/>
        <v>1358</v>
      </c>
      <c r="H11" s="170">
        <v>82</v>
      </c>
      <c r="I11" s="5"/>
      <c r="J11" s="229" t="s">
        <v>55</v>
      </c>
      <c r="K11" s="170">
        <f t="shared" si="2"/>
        <v>835</v>
      </c>
      <c r="L11" s="170">
        <v>62</v>
      </c>
    </row>
    <row r="12" spans="1:12" ht="25.5" customHeight="1" x14ac:dyDescent="0.2">
      <c r="A12">
        <f t="shared" si="3"/>
        <v>11</v>
      </c>
      <c r="B12" s="229" t="s">
        <v>32</v>
      </c>
      <c r="C12" s="170">
        <f t="shared" si="0"/>
        <v>1831</v>
      </c>
      <c r="D12" s="170">
        <v>197</v>
      </c>
      <c r="E12" s="5"/>
      <c r="F12" s="229" t="s">
        <v>40</v>
      </c>
      <c r="G12" s="170">
        <f t="shared" si="1"/>
        <v>1368</v>
      </c>
      <c r="H12" s="170">
        <v>92</v>
      </c>
      <c r="I12" s="5"/>
      <c r="J12" s="229" t="s">
        <v>56</v>
      </c>
      <c r="K12" s="170">
        <f t="shared" si="2"/>
        <v>803</v>
      </c>
      <c r="L12" s="170">
        <v>30</v>
      </c>
    </row>
    <row r="13" spans="1:12" ht="25.5" customHeight="1" x14ac:dyDescent="0.2">
      <c r="A13">
        <f t="shared" si="3"/>
        <v>12</v>
      </c>
      <c r="B13" s="229" t="s">
        <v>33</v>
      </c>
      <c r="C13" s="170">
        <f t="shared" si="0"/>
        <v>1725</v>
      </c>
      <c r="D13" s="170">
        <v>91</v>
      </c>
      <c r="E13" s="5"/>
      <c r="F13" s="229" t="s">
        <v>41</v>
      </c>
      <c r="G13" s="170">
        <f t="shared" si="1"/>
        <v>1396</v>
      </c>
      <c r="H13" s="170">
        <v>120</v>
      </c>
      <c r="I13" s="5"/>
      <c r="J13" s="229" t="s">
        <v>57</v>
      </c>
      <c r="K13" s="170">
        <f t="shared" si="2"/>
        <v>821</v>
      </c>
      <c r="L13" s="170">
        <v>48</v>
      </c>
    </row>
    <row r="14" spans="1:12" ht="25.5" customHeight="1" x14ac:dyDescent="0.2">
      <c r="A14">
        <f t="shared" si="3"/>
        <v>13</v>
      </c>
      <c r="B14" s="229" t="s">
        <v>24</v>
      </c>
      <c r="C14" s="170">
        <f t="shared" si="0"/>
        <v>1705</v>
      </c>
      <c r="D14" s="170">
        <v>71</v>
      </c>
      <c r="E14" s="5"/>
      <c r="F14" s="229" t="s">
        <v>42</v>
      </c>
      <c r="G14" s="170">
        <f t="shared" si="1"/>
        <v>1342</v>
      </c>
      <c r="H14" s="170">
        <v>66</v>
      </c>
      <c r="I14" s="5"/>
      <c r="J14" s="229" t="s">
        <v>58</v>
      </c>
      <c r="K14" s="170">
        <f t="shared" si="2"/>
        <v>881</v>
      </c>
      <c r="L14" s="170">
        <v>108</v>
      </c>
    </row>
    <row r="15" spans="1:12" ht="25.5" customHeight="1" x14ac:dyDescent="0.2">
      <c r="A15">
        <f t="shared" si="3"/>
        <v>14</v>
      </c>
      <c r="B15" s="229" t="s">
        <v>27</v>
      </c>
      <c r="C15" s="170">
        <f t="shared" si="0"/>
        <v>1714</v>
      </c>
      <c r="D15" s="170">
        <v>80</v>
      </c>
      <c r="E15" s="5"/>
      <c r="F15" s="229" t="s">
        <v>43</v>
      </c>
      <c r="G15" s="170">
        <f t="shared" si="1"/>
        <v>1322</v>
      </c>
      <c r="H15" s="170">
        <v>46</v>
      </c>
      <c r="I15" s="5"/>
      <c r="J15" s="229" t="s">
        <v>59</v>
      </c>
      <c r="K15" s="170">
        <f t="shared" si="2"/>
        <v>814</v>
      </c>
      <c r="L15" s="170">
        <v>41</v>
      </c>
    </row>
    <row r="16" spans="1:12" ht="25.5" customHeight="1" x14ac:dyDescent="0.2">
      <c r="A16">
        <f t="shared" si="3"/>
        <v>15</v>
      </c>
      <c r="B16" s="229" t="s">
        <v>25</v>
      </c>
      <c r="C16" s="170">
        <f t="shared" si="0"/>
        <v>1677</v>
      </c>
      <c r="D16" s="170">
        <v>43</v>
      </c>
      <c r="E16" s="5"/>
      <c r="F16" s="229" t="s">
        <v>44</v>
      </c>
      <c r="G16" s="170">
        <f t="shared" si="1"/>
        <v>1404</v>
      </c>
      <c r="H16" s="170">
        <v>128</v>
      </c>
      <c r="I16" s="5"/>
      <c r="J16" s="229" t="s">
        <v>60</v>
      </c>
      <c r="K16" s="170">
        <f t="shared" si="2"/>
        <v>783</v>
      </c>
      <c r="L16" s="170">
        <v>10</v>
      </c>
    </row>
    <row r="17" spans="1:12" ht="25.5" customHeight="1" thickBot="1" x14ac:dyDescent="0.25">
      <c r="A17">
        <f t="shared" si="3"/>
        <v>16</v>
      </c>
      <c r="B17" s="229" t="s">
        <v>26</v>
      </c>
      <c r="C17" s="171">
        <f t="shared" si="0"/>
        <v>1740</v>
      </c>
      <c r="D17" s="171">
        <v>106</v>
      </c>
      <c r="E17" s="5"/>
      <c r="F17" s="229" t="s">
        <v>45</v>
      </c>
      <c r="G17" s="171">
        <f t="shared" si="1"/>
        <v>1310</v>
      </c>
      <c r="H17" s="171">
        <v>34</v>
      </c>
      <c r="I17" s="5"/>
      <c r="J17" s="229" t="s">
        <v>61</v>
      </c>
      <c r="K17" s="171">
        <f t="shared" si="2"/>
        <v>781</v>
      </c>
      <c r="L17" s="171">
        <v>8</v>
      </c>
    </row>
    <row r="18" spans="1:12" ht="20.25" customHeight="1" thickBot="1" x14ac:dyDescent="0.25">
      <c r="C18" s="231">
        <f>SUM(C2:C17)</f>
        <v>27596</v>
      </c>
      <c r="D18" s="232">
        <f>SUM(D2:D17)</f>
        <v>1452</v>
      </c>
      <c r="G18" s="231">
        <f>SUM(G2:G17)</f>
        <v>21571</v>
      </c>
      <c r="H18" s="232">
        <f>SUM(H2:H17)</f>
        <v>1155</v>
      </c>
      <c r="K18" s="231">
        <f>SUM(K2:K17)</f>
        <v>13066</v>
      </c>
      <c r="L18" s="232">
        <f>SUM(L2:L17)</f>
        <v>698</v>
      </c>
    </row>
  </sheetData>
  <phoneticPr fontId="4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9"/>
  <sheetViews>
    <sheetView tabSelected="1" topLeftCell="A7" zoomScale="80" zoomScaleNormal="80" workbookViewId="0">
      <selection activeCell="W13" sqref="W13"/>
    </sheetView>
  </sheetViews>
  <sheetFormatPr defaultRowHeight="12.75" x14ac:dyDescent="0.2"/>
  <cols>
    <col min="1" max="1" width="0.85546875" customWidth="1"/>
    <col min="2" max="2" width="21.28515625" customWidth="1"/>
    <col min="3" max="3" width="4.85546875" customWidth="1"/>
    <col min="4" max="4" width="5.5703125" customWidth="1"/>
    <col min="5" max="5" width="6.28515625" customWidth="1"/>
    <col min="6" max="6" width="5.5703125" customWidth="1"/>
    <col min="7" max="8" width="4.85546875" customWidth="1"/>
    <col min="9" max="9" width="7.140625" customWidth="1"/>
    <col min="10" max="10" width="0.42578125" hidden="1" customWidth="1"/>
    <col min="11" max="11" width="23.5703125" customWidth="1"/>
    <col min="12" max="16" width="4.85546875" customWidth="1"/>
    <col min="17" max="17" width="4.140625" customWidth="1"/>
    <col min="18" max="18" width="7.42578125" customWidth="1"/>
    <col min="19" max="19" width="0.140625" hidden="1" customWidth="1"/>
    <col min="20" max="20" width="20.140625" customWidth="1"/>
    <col min="21" max="22" width="4.85546875" customWidth="1"/>
    <col min="23" max="23" width="6.140625" customWidth="1"/>
    <col min="24" max="24" width="5.28515625" customWidth="1"/>
    <col min="25" max="26" width="4.42578125" customWidth="1"/>
    <col min="27" max="27" width="8.28515625" customWidth="1"/>
    <col min="28" max="28" width="0.85546875" customWidth="1"/>
  </cols>
  <sheetData>
    <row r="1" spans="1:28" ht="47.25" customHeight="1" x14ac:dyDescent="0.2">
      <c r="A1" s="297"/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  <c r="Y1" s="297"/>
      <c r="Z1" s="297"/>
      <c r="AA1" s="297"/>
    </row>
    <row r="2" spans="1:28" ht="15.75" customHeight="1" x14ac:dyDescent="0.25">
      <c r="A2" s="273" t="s">
        <v>63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W2" s="273"/>
      <c r="X2" s="273"/>
      <c r="Y2" s="273"/>
      <c r="Z2" s="273"/>
      <c r="AA2" s="273"/>
    </row>
    <row r="3" spans="1:28" x14ac:dyDescent="0.2">
      <c r="A3" s="274" t="s">
        <v>64</v>
      </c>
      <c r="B3" s="274"/>
      <c r="C3" s="274"/>
      <c r="D3" s="274"/>
      <c r="E3" s="274"/>
      <c r="F3" s="274"/>
      <c r="G3" s="274"/>
      <c r="H3" s="274"/>
      <c r="I3" s="274"/>
      <c r="J3" s="274"/>
      <c r="K3" s="274"/>
      <c r="L3" s="274"/>
      <c r="M3" s="274"/>
      <c r="N3" s="274"/>
      <c r="O3" s="274"/>
      <c r="P3" s="274"/>
      <c r="Q3" s="274"/>
      <c r="R3" s="274"/>
      <c r="S3" s="274"/>
      <c r="T3" s="274"/>
      <c r="U3" s="274"/>
      <c r="V3" s="274"/>
      <c r="W3" s="274"/>
      <c r="X3" s="274"/>
      <c r="Y3" s="274"/>
      <c r="Z3" s="274"/>
      <c r="AA3" s="274"/>
    </row>
    <row r="4" spans="1:28" ht="15.75" x14ac:dyDescent="0.25">
      <c r="A4" s="275" t="s">
        <v>164</v>
      </c>
      <c r="B4" s="275"/>
      <c r="C4" s="275"/>
      <c r="D4" s="275"/>
      <c r="E4" s="275"/>
      <c r="F4" s="275"/>
      <c r="G4" s="275"/>
      <c r="H4" s="275"/>
      <c r="I4" s="275"/>
      <c r="J4" s="275"/>
      <c r="K4" s="275"/>
      <c r="L4" s="275"/>
      <c r="M4" s="275"/>
      <c r="N4" s="275"/>
      <c r="O4" s="275"/>
      <c r="P4" s="275"/>
      <c r="Q4" s="275"/>
      <c r="R4" s="275"/>
      <c r="S4" s="275"/>
      <c r="T4" s="275"/>
      <c r="U4" s="275"/>
      <c r="V4" s="275"/>
      <c r="W4" s="275"/>
      <c r="X4" s="275"/>
      <c r="Y4" s="275"/>
      <c r="Z4" s="275"/>
      <c r="AA4" s="275"/>
    </row>
    <row r="5" spans="1:28" ht="15.75" x14ac:dyDescent="0.25">
      <c r="A5" s="275" t="s">
        <v>114</v>
      </c>
      <c r="B5" s="275"/>
      <c r="C5" s="275"/>
      <c r="D5" s="275"/>
      <c r="E5" s="275"/>
      <c r="F5" s="275"/>
      <c r="G5" s="275"/>
      <c r="H5" s="275"/>
      <c r="I5" s="275"/>
      <c r="J5" s="275"/>
      <c r="K5" s="275"/>
      <c r="L5" s="275"/>
      <c r="M5" s="275"/>
      <c r="N5" s="275"/>
      <c r="O5" s="275"/>
      <c r="P5" s="275"/>
      <c r="Q5" s="275"/>
      <c r="R5" s="275"/>
      <c r="S5" s="275"/>
      <c r="T5" s="275"/>
      <c r="U5" s="275"/>
      <c r="V5" s="275"/>
      <c r="W5" s="275"/>
      <c r="X5" s="275"/>
      <c r="Y5" s="275"/>
      <c r="Z5" s="275"/>
      <c r="AA5" s="275"/>
    </row>
    <row r="6" spans="1:28" ht="22.5" customHeight="1" x14ac:dyDescent="0.4">
      <c r="A6" s="283" t="s">
        <v>208</v>
      </c>
      <c r="B6" s="283"/>
      <c r="C6" s="283"/>
      <c r="D6" s="283"/>
      <c r="E6" s="283"/>
      <c r="F6" s="283"/>
      <c r="G6" s="283"/>
      <c r="H6" s="283"/>
      <c r="I6" s="283"/>
      <c r="J6" s="283"/>
      <c r="K6" s="283"/>
      <c r="L6" s="283"/>
      <c r="M6" s="283"/>
      <c r="N6" s="283"/>
      <c r="O6" s="283"/>
      <c r="P6" s="283"/>
      <c r="Q6" s="283"/>
      <c r="R6" s="283"/>
      <c r="S6" s="283"/>
      <c r="T6" s="283"/>
      <c r="U6" s="283"/>
      <c r="V6" s="283"/>
      <c r="W6" s="283"/>
      <c r="X6" s="283"/>
      <c r="Y6" s="283"/>
      <c r="Z6" s="283"/>
      <c r="AA6" s="283"/>
      <c r="AB6" s="14"/>
    </row>
    <row r="7" spans="1:28" ht="42.75" customHeight="1" thickBot="1" x14ac:dyDescent="0.45">
      <c r="A7" s="27"/>
      <c r="B7" s="188" t="s">
        <v>103</v>
      </c>
      <c r="C7" s="190"/>
      <c r="D7" s="190"/>
      <c r="E7" s="185"/>
      <c r="F7" s="185"/>
      <c r="G7" s="28"/>
      <c r="H7" s="28"/>
      <c r="I7" s="28"/>
      <c r="J7" s="28"/>
      <c r="K7" s="258" t="s">
        <v>103</v>
      </c>
      <c r="L7" s="188"/>
      <c r="M7" s="190"/>
      <c r="N7" s="185"/>
      <c r="O7" s="185"/>
      <c r="P7" s="28"/>
      <c r="Q7" s="28"/>
      <c r="R7" s="28"/>
      <c r="S7" s="14"/>
      <c r="T7" s="188" t="s">
        <v>103</v>
      </c>
      <c r="U7" s="187"/>
      <c r="V7" s="191"/>
      <c r="W7" s="187"/>
      <c r="X7" s="187"/>
      <c r="Y7" s="14"/>
      <c r="Z7" s="14"/>
      <c r="AA7" s="14"/>
      <c r="AB7" s="14"/>
    </row>
    <row r="8" spans="1:28" s="34" customFormat="1" ht="16.5" customHeight="1" thickBot="1" x14ac:dyDescent="0.25">
      <c r="A8" s="30"/>
      <c r="B8" s="184" t="s">
        <v>5</v>
      </c>
      <c r="C8" s="301"/>
      <c r="D8" s="301"/>
      <c r="E8" s="299">
        <f>C8/3683</f>
        <v>0</v>
      </c>
      <c r="F8" s="300"/>
      <c r="G8" s="32"/>
      <c r="H8" s="32"/>
      <c r="I8" s="32"/>
      <c r="J8" s="32"/>
      <c r="K8" s="184" t="s">
        <v>5</v>
      </c>
      <c r="L8" s="302"/>
      <c r="M8" s="302"/>
      <c r="N8" s="303">
        <f>+L8/3683</f>
        <v>0</v>
      </c>
      <c r="O8" s="303"/>
      <c r="P8" s="186"/>
      <c r="Q8" s="32"/>
      <c r="R8" s="32"/>
      <c r="S8" s="32"/>
      <c r="T8" s="184" t="s">
        <v>5</v>
      </c>
      <c r="U8" s="298"/>
      <c r="V8" s="298"/>
      <c r="W8" s="299">
        <f>+U8/3683</f>
        <v>0</v>
      </c>
      <c r="X8" s="300"/>
      <c r="Y8" s="33"/>
      <c r="Z8" s="33"/>
      <c r="AA8" s="33"/>
      <c r="AB8" s="32"/>
    </row>
    <row r="9" spans="1:28" s="34" customFormat="1" ht="18" customHeight="1" x14ac:dyDescent="0.2">
      <c r="A9" s="57"/>
      <c r="B9" s="268" t="s">
        <v>165</v>
      </c>
      <c r="C9" s="279"/>
      <c r="D9" s="279"/>
      <c r="E9" s="279"/>
      <c r="F9" s="279"/>
      <c r="G9" s="279"/>
      <c r="H9" s="279"/>
      <c r="I9" s="280"/>
      <c r="J9" s="58"/>
      <c r="K9" s="304" t="s">
        <v>166</v>
      </c>
      <c r="L9" s="305"/>
      <c r="M9" s="305"/>
      <c r="N9" s="305"/>
      <c r="O9" s="305"/>
      <c r="P9" s="305"/>
      <c r="Q9" s="305"/>
      <c r="R9" s="306"/>
      <c r="S9" s="58"/>
      <c r="T9" s="304" t="s">
        <v>167</v>
      </c>
      <c r="U9" s="307"/>
      <c r="V9" s="307"/>
      <c r="W9" s="307"/>
      <c r="X9" s="307"/>
      <c r="Y9" s="307"/>
      <c r="Z9" s="307"/>
      <c r="AA9" s="308"/>
      <c r="AB9" s="58"/>
    </row>
    <row r="10" spans="1:28" s="8" customFormat="1" ht="13.5" customHeight="1" x14ac:dyDescent="0.2">
      <c r="A10" s="6"/>
      <c r="B10" s="36" t="s">
        <v>2</v>
      </c>
      <c r="C10" s="309" t="s">
        <v>4</v>
      </c>
      <c r="D10" s="310"/>
      <c r="E10" s="310"/>
      <c r="F10" s="310"/>
      <c r="G10" s="310"/>
      <c r="H10" s="311"/>
      <c r="I10" s="35" t="s">
        <v>1</v>
      </c>
      <c r="J10" s="7"/>
      <c r="K10" s="36" t="s">
        <v>2</v>
      </c>
      <c r="L10" s="309" t="s">
        <v>4</v>
      </c>
      <c r="M10" s="310"/>
      <c r="N10" s="310"/>
      <c r="O10" s="310"/>
      <c r="P10" s="310"/>
      <c r="Q10" s="311"/>
      <c r="R10" s="35" t="s">
        <v>1</v>
      </c>
      <c r="S10" s="7"/>
      <c r="T10" s="36" t="s">
        <v>2</v>
      </c>
      <c r="U10" s="309" t="s">
        <v>4</v>
      </c>
      <c r="V10" s="310"/>
      <c r="W10" s="310"/>
      <c r="X10" s="310"/>
      <c r="Y10" s="310"/>
      <c r="Z10" s="311"/>
      <c r="AA10" s="35" t="s">
        <v>1</v>
      </c>
      <c r="AB10" s="7"/>
    </row>
    <row r="11" spans="1:28" s="8" customFormat="1" ht="13.5" customHeight="1" x14ac:dyDescent="0.2">
      <c r="A11" s="6"/>
      <c r="B11" s="36"/>
      <c r="C11" s="40">
        <v>1</v>
      </c>
      <c r="D11" s="253">
        <v>2</v>
      </c>
      <c r="E11" s="253">
        <v>3</v>
      </c>
      <c r="F11" s="253">
        <v>4</v>
      </c>
      <c r="G11" s="253">
        <v>5</v>
      </c>
      <c r="H11" s="254">
        <v>6</v>
      </c>
      <c r="I11" s="35"/>
      <c r="J11" s="7"/>
      <c r="K11" s="36"/>
      <c r="L11" s="40">
        <v>1</v>
      </c>
      <c r="M11" s="253">
        <v>2</v>
      </c>
      <c r="N11" s="253">
        <v>3</v>
      </c>
      <c r="O11" s="253">
        <v>4</v>
      </c>
      <c r="P11" s="253">
        <v>5</v>
      </c>
      <c r="Q11" s="254">
        <v>6</v>
      </c>
      <c r="R11" s="35"/>
      <c r="S11" s="7"/>
      <c r="T11" s="36"/>
      <c r="U11" s="40">
        <v>1</v>
      </c>
      <c r="V11" s="253">
        <v>2</v>
      </c>
      <c r="W11" s="253">
        <v>3</v>
      </c>
      <c r="X11" s="253">
        <v>4</v>
      </c>
      <c r="Y11" s="253">
        <v>5</v>
      </c>
      <c r="Z11" s="254">
        <v>6</v>
      </c>
      <c r="AA11" s="35"/>
      <c r="AB11" s="7"/>
    </row>
    <row r="12" spans="1:28" s="8" customFormat="1" ht="15.75" customHeight="1" x14ac:dyDescent="0.2">
      <c r="A12" s="6"/>
      <c r="B12" s="259" t="s">
        <v>202</v>
      </c>
      <c r="C12" s="44">
        <v>208</v>
      </c>
      <c r="D12" s="48">
        <v>237</v>
      </c>
      <c r="E12" s="48">
        <v>356</v>
      </c>
      <c r="F12" s="48">
        <v>325</v>
      </c>
      <c r="G12" s="48">
        <v>88</v>
      </c>
      <c r="H12" s="41">
        <v>69</v>
      </c>
      <c r="I12" s="35">
        <f>SUM(C12:H12)</f>
        <v>1283</v>
      </c>
      <c r="J12" s="7"/>
      <c r="K12" s="259" t="s">
        <v>203</v>
      </c>
      <c r="L12" s="44">
        <v>193</v>
      </c>
      <c r="M12" s="48">
        <v>160</v>
      </c>
      <c r="N12" s="48">
        <v>243</v>
      </c>
      <c r="O12" s="48">
        <v>298</v>
      </c>
      <c r="P12" s="48">
        <v>28</v>
      </c>
      <c r="Q12" s="41">
        <v>18</v>
      </c>
      <c r="R12" s="35">
        <f>SUM(L12:Q12)</f>
        <v>940</v>
      </c>
      <c r="S12" s="7"/>
      <c r="T12" s="259" t="s">
        <v>204</v>
      </c>
      <c r="U12" s="44">
        <v>200</v>
      </c>
      <c r="V12" s="48">
        <v>190</v>
      </c>
      <c r="W12" s="48">
        <v>300</v>
      </c>
      <c r="X12" s="48">
        <v>267</v>
      </c>
      <c r="Y12" s="48">
        <v>51</v>
      </c>
      <c r="Z12" s="41">
        <v>61</v>
      </c>
      <c r="AA12" s="35">
        <f>SUM(U12:Z12)</f>
        <v>1069</v>
      </c>
      <c r="AB12" s="7"/>
    </row>
    <row r="13" spans="1:28" ht="18.75" customHeight="1" x14ac:dyDescent="0.2">
      <c r="A13" s="29">
        <v>1</v>
      </c>
      <c r="B13" s="251" t="s">
        <v>168</v>
      </c>
      <c r="C13" s="45">
        <v>8</v>
      </c>
      <c r="D13" s="49">
        <v>9</v>
      </c>
      <c r="E13" s="49">
        <v>15</v>
      </c>
      <c r="F13" s="49">
        <v>13</v>
      </c>
      <c r="G13" s="49">
        <v>4</v>
      </c>
      <c r="H13" s="55">
        <v>0</v>
      </c>
      <c r="I13" s="18">
        <f t="shared" ref="I13:I28" si="0">SUM(C13:H13)</f>
        <v>49</v>
      </c>
      <c r="J13" s="4"/>
      <c r="K13" s="251" t="s">
        <v>180</v>
      </c>
      <c r="L13" s="45">
        <v>11</v>
      </c>
      <c r="M13" s="49">
        <v>11</v>
      </c>
      <c r="N13" s="49">
        <v>17</v>
      </c>
      <c r="O13" s="49">
        <v>13</v>
      </c>
      <c r="P13" s="49">
        <v>2</v>
      </c>
      <c r="Q13" s="42">
        <f>-Q5</f>
        <v>0</v>
      </c>
      <c r="R13" s="18">
        <f t="shared" ref="R13:R28" si="1">SUM(L13:Q13)</f>
        <v>54</v>
      </c>
      <c r="S13" s="4"/>
      <c r="T13" s="251" t="s">
        <v>191</v>
      </c>
      <c r="U13" s="45">
        <v>39</v>
      </c>
      <c r="V13" s="49">
        <v>18</v>
      </c>
      <c r="W13" s="49">
        <v>35</v>
      </c>
      <c r="X13" s="49">
        <v>37</v>
      </c>
      <c r="Y13" s="49">
        <v>5</v>
      </c>
      <c r="Z13" s="42">
        <v>2</v>
      </c>
      <c r="AA13" s="42">
        <f t="shared" ref="AA13:AA24" si="2">SUM(U13:Z13)</f>
        <v>136</v>
      </c>
      <c r="AB13" s="5"/>
    </row>
    <row r="14" spans="1:28" ht="18.75" customHeight="1" x14ac:dyDescent="0.2">
      <c r="A14" s="29">
        <f>+A13+1</f>
        <v>2</v>
      </c>
      <c r="B14" s="251" t="s">
        <v>169</v>
      </c>
      <c r="C14" s="45">
        <v>54</v>
      </c>
      <c r="D14" s="49">
        <v>42</v>
      </c>
      <c r="E14" s="49">
        <v>66</v>
      </c>
      <c r="F14" s="49">
        <v>62</v>
      </c>
      <c r="G14" s="49">
        <v>8</v>
      </c>
      <c r="H14" s="55">
        <v>0</v>
      </c>
      <c r="I14" s="18">
        <f t="shared" si="0"/>
        <v>232</v>
      </c>
      <c r="J14" s="4"/>
      <c r="K14" s="251" t="s">
        <v>181</v>
      </c>
      <c r="L14" s="45">
        <v>10</v>
      </c>
      <c r="M14" s="49">
        <v>11</v>
      </c>
      <c r="N14" s="49">
        <v>9</v>
      </c>
      <c r="O14" s="49">
        <v>18</v>
      </c>
      <c r="P14" s="49">
        <v>3</v>
      </c>
      <c r="Q14" s="42">
        <v>0</v>
      </c>
      <c r="R14" s="18">
        <f t="shared" si="1"/>
        <v>51</v>
      </c>
      <c r="S14" s="4"/>
      <c r="T14" s="251" t="s">
        <v>207</v>
      </c>
      <c r="U14" s="45">
        <v>20</v>
      </c>
      <c r="V14" s="49">
        <v>17</v>
      </c>
      <c r="W14" s="49">
        <v>19</v>
      </c>
      <c r="X14" s="49">
        <v>8</v>
      </c>
      <c r="Y14" s="49">
        <v>2</v>
      </c>
      <c r="Z14" s="42">
        <v>1</v>
      </c>
      <c r="AA14" s="42">
        <f t="shared" si="2"/>
        <v>67</v>
      </c>
      <c r="AB14" s="5"/>
    </row>
    <row r="15" spans="1:28" ht="18.75" customHeight="1" x14ac:dyDescent="0.2">
      <c r="A15" s="29">
        <f t="shared" ref="A15:A28" si="3">+A14+1</f>
        <v>3</v>
      </c>
      <c r="B15" s="251" t="s">
        <v>170</v>
      </c>
      <c r="C15" s="45">
        <v>28</v>
      </c>
      <c r="D15" s="49">
        <v>39</v>
      </c>
      <c r="E15" s="49">
        <v>63</v>
      </c>
      <c r="F15" s="49">
        <v>44</v>
      </c>
      <c r="G15" s="49">
        <v>12</v>
      </c>
      <c r="H15" s="55">
        <v>2</v>
      </c>
      <c r="I15" s="18">
        <f t="shared" si="0"/>
        <v>188</v>
      </c>
      <c r="J15" s="4"/>
      <c r="K15" s="251" t="s">
        <v>123</v>
      </c>
      <c r="L15" s="45">
        <v>21</v>
      </c>
      <c r="M15" s="49">
        <v>17</v>
      </c>
      <c r="N15" s="49">
        <v>33</v>
      </c>
      <c r="O15" s="49">
        <v>24</v>
      </c>
      <c r="P15" s="49">
        <v>2</v>
      </c>
      <c r="Q15" s="42">
        <v>5</v>
      </c>
      <c r="R15" s="18">
        <f t="shared" si="1"/>
        <v>102</v>
      </c>
      <c r="S15" s="4"/>
      <c r="T15" s="251" t="s">
        <v>192</v>
      </c>
      <c r="U15" s="45">
        <v>67</v>
      </c>
      <c r="V15" s="49">
        <v>44</v>
      </c>
      <c r="W15" s="49">
        <v>91</v>
      </c>
      <c r="X15" s="49">
        <v>74</v>
      </c>
      <c r="Y15" s="49">
        <v>10</v>
      </c>
      <c r="Z15" s="42">
        <v>42</v>
      </c>
      <c r="AA15" s="42">
        <f t="shared" si="2"/>
        <v>328</v>
      </c>
      <c r="AB15" s="5"/>
    </row>
    <row r="16" spans="1:28" ht="18.75" customHeight="1" x14ac:dyDescent="0.2">
      <c r="A16" s="29">
        <f t="shared" si="3"/>
        <v>4</v>
      </c>
      <c r="B16" s="251" t="s">
        <v>171</v>
      </c>
      <c r="C16" s="45">
        <v>0</v>
      </c>
      <c r="D16" s="49">
        <v>4</v>
      </c>
      <c r="E16" s="49">
        <v>7</v>
      </c>
      <c r="F16" s="49">
        <v>5</v>
      </c>
      <c r="G16" s="49">
        <v>12</v>
      </c>
      <c r="H16" s="55">
        <v>52</v>
      </c>
      <c r="I16" s="18">
        <f t="shared" si="0"/>
        <v>80</v>
      </c>
      <c r="J16" s="4"/>
      <c r="K16" s="251" t="s">
        <v>182</v>
      </c>
      <c r="L16" s="45">
        <v>27</v>
      </c>
      <c r="M16" s="49">
        <v>44</v>
      </c>
      <c r="N16" s="49">
        <v>46</v>
      </c>
      <c r="O16" s="49">
        <v>56</v>
      </c>
      <c r="P16" s="49">
        <v>2</v>
      </c>
      <c r="Q16" s="42">
        <v>2</v>
      </c>
      <c r="R16" s="18">
        <f t="shared" si="1"/>
        <v>177</v>
      </c>
      <c r="S16" s="4"/>
      <c r="T16" s="251" t="s">
        <v>193</v>
      </c>
      <c r="U16" s="45">
        <v>3</v>
      </c>
      <c r="V16" s="49">
        <v>4</v>
      </c>
      <c r="W16" s="49">
        <v>4</v>
      </c>
      <c r="X16" s="49">
        <v>4</v>
      </c>
      <c r="Y16" s="49">
        <v>0</v>
      </c>
      <c r="Z16" s="42">
        <v>44</v>
      </c>
      <c r="AA16" s="42">
        <f t="shared" si="2"/>
        <v>59</v>
      </c>
      <c r="AB16" s="5"/>
    </row>
    <row r="17" spans="1:31" ht="18.75" customHeight="1" x14ac:dyDescent="0.2">
      <c r="A17" s="29">
        <f t="shared" si="3"/>
        <v>5</v>
      </c>
      <c r="B17" s="251" t="s">
        <v>172</v>
      </c>
      <c r="C17" s="45">
        <v>27</v>
      </c>
      <c r="D17" s="49">
        <v>41</v>
      </c>
      <c r="E17" s="49">
        <v>48</v>
      </c>
      <c r="F17" s="49">
        <v>44</v>
      </c>
      <c r="G17" s="49">
        <v>12</v>
      </c>
      <c r="H17" s="55">
        <v>0</v>
      </c>
      <c r="I17" s="18">
        <f t="shared" si="0"/>
        <v>172</v>
      </c>
      <c r="J17" s="4"/>
      <c r="K17" s="251" t="s">
        <v>183</v>
      </c>
      <c r="L17" s="45">
        <v>26</v>
      </c>
      <c r="M17" s="49">
        <v>9</v>
      </c>
      <c r="N17" s="49">
        <v>28</v>
      </c>
      <c r="O17" s="49">
        <v>11</v>
      </c>
      <c r="P17" s="49">
        <v>3</v>
      </c>
      <c r="Q17" s="42">
        <v>0</v>
      </c>
      <c r="R17" s="18">
        <f t="shared" si="1"/>
        <v>77</v>
      </c>
      <c r="S17" s="4"/>
      <c r="T17" s="251" t="s">
        <v>194</v>
      </c>
      <c r="U17" s="45">
        <v>3</v>
      </c>
      <c r="V17" s="49">
        <v>6</v>
      </c>
      <c r="W17" s="49">
        <v>7</v>
      </c>
      <c r="X17" s="49">
        <v>4</v>
      </c>
      <c r="Y17" s="49">
        <v>20</v>
      </c>
      <c r="Z17" s="42">
        <v>1</v>
      </c>
      <c r="AA17" s="42">
        <f t="shared" si="2"/>
        <v>41</v>
      </c>
      <c r="AB17" s="5"/>
    </row>
    <row r="18" spans="1:31" ht="18.75" customHeight="1" x14ac:dyDescent="0.2">
      <c r="A18" s="29">
        <f t="shared" si="3"/>
        <v>6</v>
      </c>
      <c r="B18" s="251" t="s">
        <v>173</v>
      </c>
      <c r="C18" s="45">
        <v>34</v>
      </c>
      <c r="D18" s="49">
        <v>38</v>
      </c>
      <c r="E18" s="49">
        <v>74</v>
      </c>
      <c r="F18" s="49">
        <v>70</v>
      </c>
      <c r="G18" s="49">
        <v>12</v>
      </c>
      <c r="H18" s="55">
        <v>7</v>
      </c>
      <c r="I18" s="18">
        <f t="shared" si="0"/>
        <v>235</v>
      </c>
      <c r="J18" s="4"/>
      <c r="K18" s="251" t="s">
        <v>184</v>
      </c>
      <c r="L18" s="45">
        <v>31</v>
      </c>
      <c r="M18" s="49">
        <v>8</v>
      </c>
      <c r="N18" s="49">
        <v>30</v>
      </c>
      <c r="O18" s="49">
        <v>44</v>
      </c>
      <c r="P18" s="49">
        <v>3</v>
      </c>
      <c r="Q18" s="42">
        <v>0</v>
      </c>
      <c r="R18" s="18">
        <f t="shared" si="1"/>
        <v>116</v>
      </c>
      <c r="S18" s="4"/>
      <c r="T18" s="251" t="s">
        <v>195</v>
      </c>
      <c r="U18" s="45">
        <v>42</v>
      </c>
      <c r="V18" s="49">
        <v>59</v>
      </c>
      <c r="W18" s="49">
        <v>102</v>
      </c>
      <c r="X18" s="49">
        <v>68</v>
      </c>
      <c r="Y18" s="49">
        <v>16</v>
      </c>
      <c r="Z18" s="42">
        <v>5</v>
      </c>
      <c r="AA18" s="42">
        <f t="shared" si="2"/>
        <v>292</v>
      </c>
      <c r="AB18" s="5"/>
    </row>
    <row r="19" spans="1:31" ht="18.75" customHeight="1" x14ac:dyDescent="0.2">
      <c r="A19" s="29">
        <f t="shared" si="3"/>
        <v>7</v>
      </c>
      <c r="B19" s="251" t="s">
        <v>174</v>
      </c>
      <c r="C19" s="45">
        <v>61</v>
      </c>
      <c r="D19" s="49">
        <v>40</v>
      </c>
      <c r="E19" s="49">
        <v>93</v>
      </c>
      <c r="F19" s="49">
        <v>75</v>
      </c>
      <c r="G19" s="49">
        <v>7</v>
      </c>
      <c r="H19" s="55">
        <v>16</v>
      </c>
      <c r="I19" s="18">
        <f t="shared" si="0"/>
        <v>292</v>
      </c>
      <c r="J19" s="4"/>
      <c r="K19" s="252" t="s">
        <v>185</v>
      </c>
      <c r="L19" s="45">
        <v>38</v>
      </c>
      <c r="M19" s="49">
        <v>41</v>
      </c>
      <c r="N19" s="49">
        <v>48</v>
      </c>
      <c r="O19" s="49">
        <v>65</v>
      </c>
      <c r="P19" s="49">
        <v>6</v>
      </c>
      <c r="Q19" s="42">
        <v>2</v>
      </c>
      <c r="R19" s="18">
        <f t="shared" si="1"/>
        <v>200</v>
      </c>
      <c r="S19" s="4"/>
      <c r="T19" s="251" t="s">
        <v>196</v>
      </c>
      <c r="U19" s="45">
        <v>22</v>
      </c>
      <c r="V19" s="49">
        <v>13</v>
      </c>
      <c r="W19" s="49">
        <v>21</v>
      </c>
      <c r="X19" s="49">
        <v>27</v>
      </c>
      <c r="Y19" s="49">
        <v>8</v>
      </c>
      <c r="Z19" s="42">
        <v>1</v>
      </c>
      <c r="AA19" s="42">
        <f t="shared" si="2"/>
        <v>92</v>
      </c>
      <c r="AB19" s="5"/>
    </row>
    <row r="20" spans="1:31" ht="18.75" customHeight="1" x14ac:dyDescent="0.2">
      <c r="A20" s="29">
        <f t="shared" si="3"/>
        <v>8</v>
      </c>
      <c r="B20" s="251" t="s">
        <v>175</v>
      </c>
      <c r="C20" s="45">
        <v>16</v>
      </c>
      <c r="D20" s="49">
        <v>9</v>
      </c>
      <c r="E20" s="49">
        <v>18</v>
      </c>
      <c r="F20" s="49">
        <v>19</v>
      </c>
      <c r="G20" s="49">
        <v>0</v>
      </c>
      <c r="H20" s="55">
        <v>3</v>
      </c>
      <c r="I20" s="18">
        <f t="shared" si="0"/>
        <v>65</v>
      </c>
      <c r="J20" s="4"/>
      <c r="K20" s="251" t="s">
        <v>186</v>
      </c>
      <c r="L20" s="45">
        <v>14</v>
      </c>
      <c r="M20" s="49">
        <v>10</v>
      </c>
      <c r="N20" s="49">
        <v>31</v>
      </c>
      <c r="O20" s="49">
        <v>12</v>
      </c>
      <c r="P20" s="49">
        <v>0</v>
      </c>
      <c r="Q20" s="42">
        <v>1</v>
      </c>
      <c r="R20" s="18">
        <f t="shared" si="1"/>
        <v>68</v>
      </c>
      <c r="S20" s="4"/>
      <c r="T20" s="251" t="s">
        <v>197</v>
      </c>
      <c r="U20" s="45">
        <v>29</v>
      </c>
      <c r="V20" s="49">
        <v>36</v>
      </c>
      <c r="W20" s="49">
        <v>77</v>
      </c>
      <c r="X20" s="49">
        <v>63</v>
      </c>
      <c r="Y20" s="49">
        <v>2</v>
      </c>
      <c r="Z20" s="42">
        <v>1</v>
      </c>
      <c r="AA20" s="42">
        <f t="shared" si="2"/>
        <v>208</v>
      </c>
      <c r="AB20" s="5"/>
    </row>
    <row r="21" spans="1:31" ht="18.75" customHeight="1" x14ac:dyDescent="0.2">
      <c r="A21" s="29">
        <f t="shared" si="3"/>
        <v>9</v>
      </c>
      <c r="B21" s="251" t="s">
        <v>176</v>
      </c>
      <c r="C21" s="45">
        <v>10</v>
      </c>
      <c r="D21" s="49">
        <v>14</v>
      </c>
      <c r="E21" s="49">
        <v>11</v>
      </c>
      <c r="F21" s="49">
        <v>20</v>
      </c>
      <c r="G21" s="49">
        <v>59</v>
      </c>
      <c r="H21" s="55">
        <v>11</v>
      </c>
      <c r="I21" s="18">
        <f t="shared" si="0"/>
        <v>125</v>
      </c>
      <c r="J21" s="4"/>
      <c r="K21" s="251" t="s">
        <v>187</v>
      </c>
      <c r="L21" s="45">
        <v>23</v>
      </c>
      <c r="M21" s="49">
        <v>14</v>
      </c>
      <c r="N21" s="49">
        <v>26</v>
      </c>
      <c r="O21" s="49">
        <v>20</v>
      </c>
      <c r="P21" s="49">
        <v>4</v>
      </c>
      <c r="Q21" s="42">
        <v>1</v>
      </c>
      <c r="R21" s="18">
        <f t="shared" si="1"/>
        <v>88</v>
      </c>
      <c r="S21" s="4"/>
      <c r="T21" s="251" t="s">
        <v>198</v>
      </c>
      <c r="U21" s="45">
        <v>28</v>
      </c>
      <c r="V21" s="49">
        <v>32</v>
      </c>
      <c r="W21" s="49">
        <v>65</v>
      </c>
      <c r="X21" s="49">
        <v>63</v>
      </c>
      <c r="Y21" s="49">
        <v>19</v>
      </c>
      <c r="Z21" s="42">
        <v>0</v>
      </c>
      <c r="AA21" s="42">
        <f t="shared" si="2"/>
        <v>207</v>
      </c>
      <c r="AB21" s="5"/>
    </row>
    <row r="22" spans="1:31" ht="18.75" customHeight="1" x14ac:dyDescent="0.2">
      <c r="A22" s="29">
        <f t="shared" si="3"/>
        <v>10</v>
      </c>
      <c r="B22" s="251" t="s">
        <v>177</v>
      </c>
      <c r="C22" s="45">
        <v>23</v>
      </c>
      <c r="D22" s="49">
        <v>8</v>
      </c>
      <c r="E22" s="49">
        <v>39</v>
      </c>
      <c r="F22" s="49">
        <v>31</v>
      </c>
      <c r="G22" s="49">
        <v>5</v>
      </c>
      <c r="H22" s="55">
        <v>7</v>
      </c>
      <c r="I22" s="18">
        <f t="shared" si="0"/>
        <v>113</v>
      </c>
      <c r="J22" s="4"/>
      <c r="K22" s="251" t="s">
        <v>188</v>
      </c>
      <c r="L22" s="45">
        <v>35</v>
      </c>
      <c r="M22" s="49">
        <v>21</v>
      </c>
      <c r="N22" s="49">
        <v>40</v>
      </c>
      <c r="O22" s="49">
        <v>38</v>
      </c>
      <c r="P22" s="49">
        <v>6</v>
      </c>
      <c r="Q22" s="42">
        <v>0</v>
      </c>
      <c r="R22" s="18">
        <f t="shared" si="1"/>
        <v>140</v>
      </c>
      <c r="S22" s="4"/>
      <c r="T22" s="251" t="s">
        <v>199</v>
      </c>
      <c r="U22" s="45">
        <v>31</v>
      </c>
      <c r="V22" s="49">
        <v>30</v>
      </c>
      <c r="W22" s="49">
        <v>50</v>
      </c>
      <c r="X22" s="49">
        <v>23</v>
      </c>
      <c r="Y22" s="49">
        <v>0</v>
      </c>
      <c r="Z22" s="42">
        <v>0</v>
      </c>
      <c r="AA22" s="42">
        <f t="shared" si="2"/>
        <v>134</v>
      </c>
      <c r="AB22" s="5"/>
    </row>
    <row r="23" spans="1:31" ht="18.75" customHeight="1" x14ac:dyDescent="0.2">
      <c r="A23" s="29">
        <f t="shared" si="3"/>
        <v>11</v>
      </c>
      <c r="B23" s="251" t="s">
        <v>178</v>
      </c>
      <c r="C23" s="45">
        <v>26</v>
      </c>
      <c r="D23" s="49">
        <v>21</v>
      </c>
      <c r="E23" s="49">
        <v>45</v>
      </c>
      <c r="F23" s="49">
        <v>33</v>
      </c>
      <c r="G23" s="49">
        <v>0</v>
      </c>
      <c r="H23" s="55">
        <v>1</v>
      </c>
      <c r="I23" s="18">
        <f t="shared" si="0"/>
        <v>126</v>
      </c>
      <c r="J23" s="4"/>
      <c r="K23" s="251" t="s">
        <v>189</v>
      </c>
      <c r="L23" s="45">
        <v>48</v>
      </c>
      <c r="M23" s="49">
        <v>36</v>
      </c>
      <c r="N23" s="49">
        <v>46</v>
      </c>
      <c r="O23" s="49">
        <v>119</v>
      </c>
      <c r="P23" s="49">
        <v>9</v>
      </c>
      <c r="Q23" s="42">
        <v>6</v>
      </c>
      <c r="R23" s="18">
        <f t="shared" si="1"/>
        <v>264</v>
      </c>
      <c r="S23" s="4"/>
      <c r="T23" s="251" t="s">
        <v>200</v>
      </c>
      <c r="U23" s="45">
        <v>27</v>
      </c>
      <c r="V23" s="49">
        <v>20</v>
      </c>
      <c r="W23" s="49">
        <v>33</v>
      </c>
      <c r="X23" s="49">
        <v>33</v>
      </c>
      <c r="Y23" s="49">
        <v>1</v>
      </c>
      <c r="Z23" s="42">
        <v>1</v>
      </c>
      <c r="AA23" s="42">
        <f t="shared" si="2"/>
        <v>115</v>
      </c>
      <c r="AB23" s="5"/>
    </row>
    <row r="24" spans="1:31" ht="18.75" customHeight="1" thickBot="1" x14ac:dyDescent="0.25">
      <c r="A24" s="29">
        <f t="shared" si="3"/>
        <v>12</v>
      </c>
      <c r="B24" s="251" t="s">
        <v>179</v>
      </c>
      <c r="C24" s="45">
        <v>43</v>
      </c>
      <c r="D24" s="49">
        <v>103</v>
      </c>
      <c r="E24" s="49">
        <v>103</v>
      </c>
      <c r="F24" s="49">
        <v>114</v>
      </c>
      <c r="G24" s="49">
        <v>15</v>
      </c>
      <c r="H24" s="55">
        <v>21</v>
      </c>
      <c r="I24" s="18">
        <f t="shared" si="0"/>
        <v>399</v>
      </c>
      <c r="J24" s="4"/>
      <c r="K24" s="251" t="s">
        <v>190</v>
      </c>
      <c r="L24" s="45">
        <v>22</v>
      </c>
      <c r="M24" s="49">
        <v>17</v>
      </c>
      <c r="N24" s="49">
        <v>30</v>
      </c>
      <c r="O24" s="49">
        <v>53</v>
      </c>
      <c r="P24" s="49">
        <v>2</v>
      </c>
      <c r="Q24" s="42">
        <v>1</v>
      </c>
      <c r="R24" s="18">
        <f t="shared" si="1"/>
        <v>125</v>
      </c>
      <c r="S24" s="4"/>
      <c r="T24" s="251" t="s">
        <v>201</v>
      </c>
      <c r="U24" s="45">
        <v>13</v>
      </c>
      <c r="V24" s="49">
        <v>15</v>
      </c>
      <c r="W24" s="49">
        <v>5</v>
      </c>
      <c r="X24" s="49">
        <v>9</v>
      </c>
      <c r="Y24" s="49">
        <v>0</v>
      </c>
      <c r="Z24" s="42">
        <v>0</v>
      </c>
      <c r="AA24" s="42">
        <f t="shared" si="2"/>
        <v>42</v>
      </c>
      <c r="AB24" s="5"/>
    </row>
    <row r="25" spans="1:31" ht="18.75" hidden="1" customHeight="1" x14ac:dyDescent="0.2">
      <c r="A25" s="29">
        <f t="shared" si="3"/>
        <v>13</v>
      </c>
      <c r="B25" s="38" t="s">
        <v>24</v>
      </c>
      <c r="C25" s="45">
        <v>8</v>
      </c>
      <c r="D25" s="49">
        <v>9</v>
      </c>
      <c r="E25" s="49">
        <v>23</v>
      </c>
      <c r="F25" s="49">
        <v>31</v>
      </c>
      <c r="G25" s="49">
        <f>'SEZIONE 5'!C26</f>
        <v>0</v>
      </c>
      <c r="H25" s="55">
        <f>'SEZIONE 6'!C26</f>
        <v>0</v>
      </c>
      <c r="I25" s="18">
        <f t="shared" si="0"/>
        <v>71</v>
      </c>
      <c r="J25" s="4"/>
      <c r="K25" s="38" t="s">
        <v>42</v>
      </c>
      <c r="L25" s="45">
        <v>13</v>
      </c>
      <c r="M25" s="49">
        <v>10</v>
      </c>
      <c r="N25" s="49">
        <v>21</v>
      </c>
      <c r="O25" s="49">
        <v>22</v>
      </c>
      <c r="P25" s="49">
        <f>'SEZIONE 5'!G26</f>
        <v>0</v>
      </c>
      <c r="Q25" s="42">
        <f>'SEZIONE 6'!G26</f>
        <v>0</v>
      </c>
      <c r="R25" s="18">
        <f t="shared" si="1"/>
        <v>66</v>
      </c>
      <c r="S25" s="4"/>
      <c r="T25" s="38" t="s">
        <v>58</v>
      </c>
      <c r="U25" s="45"/>
      <c r="V25" s="49"/>
      <c r="W25" s="49"/>
      <c r="X25" s="49"/>
      <c r="Y25" s="49"/>
      <c r="Z25" s="42"/>
      <c r="AA25" s="15"/>
      <c r="AB25" s="5"/>
    </row>
    <row r="26" spans="1:31" ht="18.75" hidden="1" customHeight="1" x14ac:dyDescent="0.2">
      <c r="A26" s="29">
        <f t="shared" si="3"/>
        <v>14</v>
      </c>
      <c r="B26" s="38" t="s">
        <v>27</v>
      </c>
      <c r="C26" s="45">
        <v>18</v>
      </c>
      <c r="D26" s="49">
        <v>6</v>
      </c>
      <c r="E26" s="49">
        <v>25</v>
      </c>
      <c r="F26" s="49">
        <v>28</v>
      </c>
      <c r="G26" s="49">
        <v>3</v>
      </c>
      <c r="H26" s="55">
        <f>'SEZIONE 6'!C27</f>
        <v>0</v>
      </c>
      <c r="I26" s="18">
        <f t="shared" si="0"/>
        <v>80</v>
      </c>
      <c r="J26" s="4"/>
      <c r="K26" s="38" t="s">
        <v>43</v>
      </c>
      <c r="L26" s="45">
        <v>3</v>
      </c>
      <c r="M26" s="49">
        <v>8</v>
      </c>
      <c r="N26" s="49">
        <v>15</v>
      </c>
      <c r="O26" s="49">
        <v>20</v>
      </c>
      <c r="P26" s="49">
        <f>'SEZIONE 5'!G27</f>
        <v>0</v>
      </c>
      <c r="Q26" s="42">
        <f>'SEZIONE 6'!G27</f>
        <v>0</v>
      </c>
      <c r="R26" s="18">
        <f t="shared" si="1"/>
        <v>46</v>
      </c>
      <c r="S26" s="4"/>
      <c r="T26" s="38" t="s">
        <v>59</v>
      </c>
      <c r="U26" s="45"/>
      <c r="V26" s="49"/>
      <c r="W26" s="49"/>
      <c r="X26" s="49"/>
      <c r="Y26" s="49"/>
      <c r="Z26" s="42"/>
      <c r="AA26" s="15"/>
      <c r="AB26" s="5"/>
    </row>
    <row r="27" spans="1:31" ht="18.75" hidden="1" customHeight="1" x14ac:dyDescent="0.2">
      <c r="A27" s="29">
        <f t="shared" si="3"/>
        <v>15</v>
      </c>
      <c r="B27" s="38" t="s">
        <v>25</v>
      </c>
      <c r="C27" s="45">
        <v>7</v>
      </c>
      <c r="D27" s="49">
        <v>4</v>
      </c>
      <c r="E27" s="49">
        <v>25</v>
      </c>
      <c r="F27" s="49">
        <v>7</v>
      </c>
      <c r="G27" s="49">
        <f>'SEZIONE 5'!C28</f>
        <v>0</v>
      </c>
      <c r="H27" s="55">
        <f>'SEZIONE 6'!C28</f>
        <v>0</v>
      </c>
      <c r="I27" s="18">
        <f t="shared" si="0"/>
        <v>43</v>
      </c>
      <c r="J27" s="4"/>
      <c r="K27" s="38" t="s">
        <v>44</v>
      </c>
      <c r="L27" s="45">
        <v>11</v>
      </c>
      <c r="M27" s="49">
        <v>38</v>
      </c>
      <c r="N27" s="49">
        <v>44</v>
      </c>
      <c r="O27" s="49">
        <v>35</v>
      </c>
      <c r="P27" s="49">
        <f>'SEZIONE 5'!G28</f>
        <v>0</v>
      </c>
      <c r="Q27" s="42">
        <f>'SEZIONE 6'!G28</f>
        <v>0</v>
      </c>
      <c r="R27" s="18">
        <f t="shared" si="1"/>
        <v>128</v>
      </c>
      <c r="S27" s="4"/>
      <c r="T27" s="38" t="s">
        <v>60</v>
      </c>
      <c r="U27" s="45"/>
      <c r="V27" s="49"/>
      <c r="W27" s="49"/>
      <c r="X27" s="49"/>
      <c r="Y27" s="49"/>
      <c r="Z27" s="42"/>
      <c r="AA27" s="15"/>
      <c r="AB27" s="5"/>
    </row>
    <row r="28" spans="1:31" ht="18.75" hidden="1" customHeight="1" thickBot="1" x14ac:dyDescent="0.25">
      <c r="A28" s="29">
        <f t="shared" si="3"/>
        <v>16</v>
      </c>
      <c r="B28" s="39" t="s">
        <v>26</v>
      </c>
      <c r="C28" s="46">
        <v>34</v>
      </c>
      <c r="D28" s="50">
        <v>17</v>
      </c>
      <c r="E28" s="50">
        <v>40</v>
      </c>
      <c r="F28" s="50">
        <v>14</v>
      </c>
      <c r="G28" s="50">
        <f>'SEZIONE 5'!C29</f>
        <v>0</v>
      </c>
      <c r="H28" s="56">
        <v>1</v>
      </c>
      <c r="I28" s="16">
        <f t="shared" si="0"/>
        <v>106</v>
      </c>
      <c r="J28" s="4"/>
      <c r="K28" s="39" t="s">
        <v>45</v>
      </c>
      <c r="L28" s="46">
        <v>0</v>
      </c>
      <c r="M28" s="50">
        <v>1</v>
      </c>
      <c r="N28" s="50">
        <v>1</v>
      </c>
      <c r="O28" s="50">
        <v>1</v>
      </c>
      <c r="P28" s="50">
        <f>'SEZIONE 5'!G29</f>
        <v>0</v>
      </c>
      <c r="Q28" s="43">
        <v>31</v>
      </c>
      <c r="R28" s="16">
        <f t="shared" si="1"/>
        <v>34</v>
      </c>
      <c r="S28" s="4"/>
      <c r="T28" s="39" t="s">
        <v>61</v>
      </c>
      <c r="U28" s="52"/>
      <c r="V28" s="53"/>
      <c r="W28" s="53"/>
      <c r="X28" s="53"/>
      <c r="Y28" s="53"/>
      <c r="Z28" s="43"/>
      <c r="AA28" s="25"/>
      <c r="AB28" s="5"/>
    </row>
    <row r="29" spans="1:31" s="3" customFormat="1" ht="23.25" customHeight="1" thickTop="1" thickBot="1" x14ac:dyDescent="0.25">
      <c r="A29" s="2"/>
      <c r="B29" s="54"/>
      <c r="C29" s="47"/>
      <c r="D29" s="51"/>
      <c r="E29" s="344"/>
      <c r="F29" s="51"/>
      <c r="G29" s="51"/>
      <c r="H29" s="92"/>
      <c r="I29" s="93">
        <f>SUM(I13:I24)</f>
        <v>2076</v>
      </c>
      <c r="J29" s="11"/>
      <c r="K29" s="54"/>
      <c r="L29" s="47"/>
      <c r="M29" s="47"/>
      <c r="N29" s="47"/>
      <c r="O29" s="47"/>
      <c r="P29" s="47"/>
      <c r="Q29" s="95"/>
      <c r="R29" s="10">
        <f>SUM(R13:R24)</f>
        <v>1462</v>
      </c>
      <c r="S29" s="11"/>
      <c r="T29" s="54"/>
      <c r="U29" s="47"/>
      <c r="V29" s="47"/>
      <c r="W29" s="47"/>
      <c r="X29" s="47"/>
      <c r="Y29" s="47"/>
      <c r="Z29" s="95"/>
      <c r="AA29" s="10">
        <f>SUM(AA13:AA24)</f>
        <v>1721</v>
      </c>
      <c r="AB29" s="11"/>
    </row>
    <row r="30" spans="1:31" s="3" customFormat="1" ht="2.25" customHeight="1" x14ac:dyDescent="0.2">
      <c r="A30" s="2"/>
      <c r="B30" s="70"/>
      <c r="C30" s="19"/>
      <c r="D30" s="19"/>
      <c r="E30" s="19"/>
      <c r="F30" s="19"/>
      <c r="G30" s="19"/>
      <c r="H30" s="19"/>
      <c r="I30" s="19"/>
      <c r="J30" s="11"/>
      <c r="K30" s="70"/>
      <c r="L30" s="19"/>
      <c r="M30" s="19"/>
      <c r="N30" s="19"/>
      <c r="O30" s="19"/>
      <c r="P30" s="19"/>
      <c r="Q30" s="19"/>
      <c r="R30" s="26"/>
      <c r="S30" s="11"/>
      <c r="T30" s="70"/>
      <c r="U30" s="19"/>
      <c r="V30" s="19"/>
      <c r="W30" s="19"/>
      <c r="X30" s="19"/>
      <c r="Y30" s="19"/>
      <c r="Z30" s="19"/>
      <c r="AA30" s="26"/>
      <c r="AB30" s="11"/>
    </row>
    <row r="31" spans="1:31" s="3" customFormat="1" ht="17.25" customHeight="1" thickBot="1" x14ac:dyDescent="0.25">
      <c r="A31" s="2"/>
      <c r="B31" s="11"/>
      <c r="C31" s="19"/>
      <c r="D31" s="19"/>
      <c r="E31" s="19"/>
      <c r="F31" s="19"/>
      <c r="G31" s="19"/>
      <c r="H31" s="19"/>
      <c r="I31" s="26"/>
      <c r="J31" s="11"/>
      <c r="K31" s="11"/>
      <c r="L31" s="19"/>
      <c r="M31" s="19"/>
      <c r="N31" s="19"/>
      <c r="O31" s="19"/>
      <c r="P31" s="19"/>
      <c r="Q31" s="19"/>
      <c r="R31" s="26"/>
      <c r="S31" s="11"/>
      <c r="T31" s="11"/>
      <c r="U31" s="19"/>
      <c r="V31" s="19"/>
      <c r="W31" s="19"/>
      <c r="X31" s="19"/>
      <c r="Y31" s="19"/>
      <c r="Z31" s="19"/>
      <c r="AA31" s="26"/>
      <c r="AB31" s="11"/>
    </row>
    <row r="32" spans="1:31" ht="15.75" customHeight="1" thickBot="1" x14ac:dyDescent="0.25">
      <c r="A32" s="4"/>
      <c r="B32" s="173" t="s">
        <v>206</v>
      </c>
      <c r="C32" s="160"/>
      <c r="D32" s="160"/>
      <c r="E32" s="160"/>
      <c r="F32" s="160"/>
      <c r="G32" s="160"/>
      <c r="H32" s="160"/>
      <c r="I32" s="175">
        <f>SUM(I12,R12,AA12)</f>
        <v>3292</v>
      </c>
      <c r="J32" s="5"/>
      <c r="K32" s="169"/>
      <c r="L32" s="164"/>
      <c r="M32" s="164"/>
      <c r="N32" s="164"/>
      <c r="O32" s="164"/>
      <c r="P32" s="164"/>
      <c r="Q32" s="164"/>
      <c r="R32" s="121"/>
      <c r="S32" s="5"/>
      <c r="T32" s="169"/>
      <c r="U32" s="164"/>
      <c r="V32" s="164"/>
      <c r="W32" s="164"/>
      <c r="X32" s="164"/>
      <c r="Y32" s="164"/>
      <c r="Z32" s="164"/>
      <c r="AA32" s="121"/>
      <c r="AB32" s="5"/>
      <c r="AC32" s="5"/>
      <c r="AD32" s="5"/>
      <c r="AE32" s="5"/>
    </row>
    <row r="33" spans="1:31" ht="15.75" customHeight="1" x14ac:dyDescent="0.25">
      <c r="A33" s="1"/>
      <c r="B33" s="255" t="s">
        <v>99</v>
      </c>
      <c r="C33" s="256">
        <v>12</v>
      </c>
      <c r="D33" s="256">
        <v>5</v>
      </c>
      <c r="E33" s="256">
        <v>8</v>
      </c>
      <c r="F33" s="256">
        <v>12</v>
      </c>
      <c r="G33" s="256">
        <v>2</v>
      </c>
      <c r="H33" s="256">
        <v>4</v>
      </c>
      <c r="I33" s="257">
        <f>SUM(C33:H33)</f>
        <v>43</v>
      </c>
      <c r="J33" s="5"/>
      <c r="K33" s="177"/>
      <c r="L33" s="164"/>
      <c r="M33" s="164"/>
      <c r="N33" s="164"/>
      <c r="O33" s="250"/>
      <c r="P33" s="164"/>
      <c r="Q33" s="192" t="s">
        <v>209</v>
      </c>
      <c r="R33" s="164"/>
      <c r="S33" s="164"/>
      <c r="T33" s="164"/>
      <c r="U33" s="164"/>
      <c r="V33" s="164"/>
      <c r="W33" s="164"/>
      <c r="X33" s="164"/>
      <c r="Y33" s="164"/>
      <c r="Z33" s="164"/>
      <c r="AA33" s="164"/>
      <c r="AB33" s="121"/>
      <c r="AC33" s="5"/>
      <c r="AD33" s="5"/>
      <c r="AE33" s="5"/>
    </row>
    <row r="34" spans="1:31" ht="15.75" customHeight="1" x14ac:dyDescent="0.2">
      <c r="A34" s="1"/>
      <c r="B34" s="180" t="s">
        <v>100</v>
      </c>
      <c r="C34" s="170">
        <v>10</v>
      </c>
      <c r="D34" s="170">
        <v>13</v>
      </c>
      <c r="E34" s="170">
        <v>15</v>
      </c>
      <c r="F34" s="170">
        <v>11</v>
      </c>
      <c r="G34" s="170">
        <v>1</v>
      </c>
      <c r="H34" s="170">
        <v>1</v>
      </c>
      <c r="I34" s="181">
        <f>SUM(C34:H34)</f>
        <v>51</v>
      </c>
      <c r="J34" s="5"/>
      <c r="K34" s="177"/>
      <c r="L34" s="164"/>
      <c r="M34" s="164"/>
      <c r="N34" s="164"/>
      <c r="O34" s="250"/>
      <c r="P34" s="164"/>
      <c r="Q34" s="260" t="s">
        <v>210</v>
      </c>
      <c r="R34" s="164"/>
      <c r="S34" s="164"/>
      <c r="T34" s="164"/>
      <c r="U34" s="164"/>
      <c r="V34" s="164"/>
      <c r="W34" s="164"/>
      <c r="X34" s="164"/>
      <c r="Y34" s="164"/>
      <c r="Z34" s="164"/>
      <c r="AA34" s="164"/>
      <c r="AB34" s="121"/>
      <c r="AC34" s="5"/>
      <c r="AD34" s="5"/>
      <c r="AE34" s="5"/>
    </row>
    <row r="35" spans="1:31" ht="14.25" customHeight="1" thickBot="1" x14ac:dyDescent="0.25">
      <c r="A35" s="1"/>
      <c r="B35" s="182" t="s">
        <v>101</v>
      </c>
      <c r="C35" s="171"/>
      <c r="D35" s="171"/>
      <c r="E35" s="171"/>
      <c r="F35" s="171"/>
      <c r="G35" s="171">
        <v>0</v>
      </c>
      <c r="H35" s="171">
        <v>0</v>
      </c>
      <c r="I35" s="183">
        <f>SUM(C35:H35)</f>
        <v>0</v>
      </c>
      <c r="J35" s="5"/>
      <c r="K35" s="178"/>
      <c r="L35" s="164"/>
      <c r="M35" s="164"/>
      <c r="N35" s="164"/>
      <c r="O35" s="164"/>
      <c r="P35" s="193"/>
      <c r="Q35" s="164"/>
      <c r="R35" s="121"/>
      <c r="S35" s="5"/>
      <c r="U35" s="164"/>
      <c r="V35" s="164"/>
      <c r="W35" s="164"/>
      <c r="X35" s="164"/>
      <c r="Z35" s="164"/>
      <c r="AA35" s="121"/>
      <c r="AB35" s="5"/>
      <c r="AC35" s="5"/>
      <c r="AD35" s="5"/>
      <c r="AE35" s="5"/>
    </row>
    <row r="36" spans="1:31" ht="15" customHeight="1" thickBot="1" x14ac:dyDescent="0.25">
      <c r="A36" s="1"/>
      <c r="B36" s="173" t="s">
        <v>102</v>
      </c>
      <c r="C36" s="174"/>
      <c r="D36" s="174"/>
      <c r="E36" s="174"/>
      <c r="F36" s="174"/>
      <c r="G36" s="174"/>
      <c r="H36" s="174"/>
      <c r="I36" s="175">
        <v>3386</v>
      </c>
      <c r="J36" s="176">
        <f>SUM(C36:I36)</f>
        <v>3386</v>
      </c>
      <c r="K36" s="178"/>
      <c r="L36" s="121"/>
      <c r="M36" s="172"/>
      <c r="N36" s="172"/>
      <c r="O36" s="172"/>
      <c r="P36" s="172"/>
      <c r="Q36" s="172"/>
      <c r="R36" s="172"/>
      <c r="S36" s="5"/>
      <c r="T36" s="169"/>
      <c r="U36" s="121"/>
      <c r="V36" s="172"/>
      <c r="W36" s="172"/>
      <c r="X36" s="172"/>
      <c r="Y36" s="172"/>
      <c r="Z36" s="172"/>
      <c r="AA36" s="172"/>
    </row>
    <row r="37" spans="1:31" ht="14.25" customHeight="1" x14ac:dyDescent="0.2">
      <c r="A37" s="1"/>
      <c r="B37" s="189" t="s">
        <v>205</v>
      </c>
      <c r="C37" s="26"/>
      <c r="D37" s="26"/>
      <c r="E37" s="26"/>
      <c r="F37" s="26"/>
      <c r="G37" s="26"/>
      <c r="H37" s="26"/>
      <c r="I37" s="26">
        <f>SUM(I32,I33,I34,I35,-I36)</f>
        <v>0</v>
      </c>
      <c r="J37" s="176"/>
      <c r="K37" s="178"/>
      <c r="L37" s="121"/>
      <c r="M37" s="172"/>
      <c r="N37" s="172"/>
      <c r="O37" s="172"/>
      <c r="P37" s="172"/>
      <c r="Q37" s="172"/>
      <c r="R37" s="172"/>
      <c r="S37" s="5"/>
      <c r="T37" s="169"/>
      <c r="U37" s="121"/>
      <c r="V37" s="172"/>
      <c r="W37" s="172"/>
      <c r="X37" s="172"/>
      <c r="Y37" s="172"/>
      <c r="Z37" s="172"/>
      <c r="AA37" s="172"/>
    </row>
    <row r="38" spans="1:31" ht="55.5" customHeight="1" x14ac:dyDescent="0.2">
      <c r="A38" s="1"/>
      <c r="C38" s="179"/>
      <c r="D38" s="179"/>
      <c r="E38" s="179"/>
      <c r="F38" s="179"/>
      <c r="G38" s="179"/>
      <c r="H38" s="179"/>
      <c r="I38" s="179"/>
    </row>
    <row r="41" spans="1:31" ht="15" x14ac:dyDescent="0.25">
      <c r="B41" s="294"/>
      <c r="C41" s="264"/>
      <c r="D41" s="264"/>
      <c r="E41" s="264"/>
      <c r="F41" s="264"/>
      <c r="G41" s="264"/>
      <c r="H41" s="5"/>
      <c r="I41" s="245"/>
      <c r="J41" s="5"/>
    </row>
    <row r="42" spans="1:31" x14ac:dyDescent="0.2">
      <c r="B42" s="295"/>
      <c r="C42" s="296"/>
      <c r="D42" s="296"/>
      <c r="E42" s="296"/>
      <c r="F42" s="296"/>
      <c r="G42" s="296"/>
      <c r="H42" s="5"/>
      <c r="I42" s="247"/>
      <c r="J42" s="5"/>
    </row>
    <row r="43" spans="1:31" ht="15" x14ac:dyDescent="0.25">
      <c r="B43" s="294"/>
      <c r="C43" s="264"/>
      <c r="D43" s="264"/>
      <c r="E43" s="264"/>
      <c r="F43" s="264"/>
      <c r="G43" s="264"/>
      <c r="H43" s="5"/>
      <c r="I43" s="245"/>
      <c r="J43" s="5"/>
      <c r="K43" s="113"/>
      <c r="M43" s="113"/>
    </row>
    <row r="44" spans="1:31" x14ac:dyDescent="0.2">
      <c r="B44" s="295"/>
      <c r="C44" s="296"/>
      <c r="D44" s="296"/>
      <c r="E44" s="296"/>
      <c r="F44" s="296"/>
      <c r="G44" s="296"/>
      <c r="H44" s="5"/>
      <c r="I44" s="247"/>
      <c r="J44" s="5"/>
      <c r="K44" s="113"/>
      <c r="M44" s="113"/>
    </row>
    <row r="45" spans="1:31" ht="15" x14ac:dyDescent="0.25">
      <c r="B45" s="294"/>
      <c r="C45" s="264"/>
      <c r="D45" s="264"/>
      <c r="E45" s="264"/>
      <c r="F45" s="264"/>
      <c r="G45" s="264"/>
      <c r="H45" s="17"/>
      <c r="I45" s="248"/>
      <c r="J45" s="5"/>
      <c r="K45" s="113"/>
      <c r="M45" s="113"/>
    </row>
    <row r="46" spans="1:31" x14ac:dyDescent="0.2">
      <c r="B46" s="295"/>
      <c r="C46" s="264"/>
      <c r="D46" s="264"/>
      <c r="E46" s="264"/>
      <c r="F46" s="264"/>
      <c r="G46" s="264"/>
      <c r="H46" s="246"/>
      <c r="I46" s="249"/>
      <c r="J46" s="5"/>
      <c r="K46" s="113"/>
      <c r="M46" s="113"/>
    </row>
    <row r="47" spans="1:31" x14ac:dyDescent="0.2">
      <c r="K47" s="113"/>
      <c r="M47" s="113"/>
    </row>
    <row r="48" spans="1:31" x14ac:dyDescent="0.2">
      <c r="I48" s="20"/>
      <c r="K48" s="113"/>
      <c r="M48" s="113"/>
    </row>
    <row r="49" spans="11:13" x14ac:dyDescent="0.2">
      <c r="K49" s="113"/>
      <c r="M49" s="113"/>
    </row>
  </sheetData>
  <mergeCells count="24">
    <mergeCell ref="B9:I9"/>
    <mergeCell ref="K9:R9"/>
    <mergeCell ref="T9:AA9"/>
    <mergeCell ref="C10:H10"/>
    <mergeCell ref="L10:Q10"/>
    <mergeCell ref="U10:Z10"/>
    <mergeCell ref="A1:AA1"/>
    <mergeCell ref="A2:AA2"/>
    <mergeCell ref="A3:AA3"/>
    <mergeCell ref="U8:V8"/>
    <mergeCell ref="W8:X8"/>
    <mergeCell ref="A4:AA4"/>
    <mergeCell ref="C8:D8"/>
    <mergeCell ref="E8:F8"/>
    <mergeCell ref="L8:M8"/>
    <mergeCell ref="N8:O8"/>
    <mergeCell ref="A6:AA6"/>
    <mergeCell ref="A5:AA5"/>
    <mergeCell ref="B45:G45"/>
    <mergeCell ref="B46:G46"/>
    <mergeCell ref="B41:G41"/>
    <mergeCell ref="B42:G42"/>
    <mergeCell ref="B43:G43"/>
    <mergeCell ref="B44:G44"/>
  </mergeCells>
  <phoneticPr fontId="4" type="noConversion"/>
  <printOptions horizontalCentered="1"/>
  <pageMargins left="0.25" right="0.25" top="0.75" bottom="0.75" header="0.3" footer="0.3"/>
  <pageSetup paperSize="9"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7"/>
  <sheetViews>
    <sheetView topLeftCell="A7" workbookViewId="0">
      <selection activeCell="G15" sqref="G15"/>
    </sheetView>
  </sheetViews>
  <sheetFormatPr defaultRowHeight="12.75" x14ac:dyDescent="0.2"/>
  <cols>
    <col min="1" max="1" width="12.42578125" customWidth="1"/>
    <col min="2" max="4" width="9.28515625" bestFit="1" customWidth="1"/>
    <col min="5" max="5" width="3.7109375" customWidth="1"/>
    <col min="8" max="8" width="9.28515625" bestFit="1" customWidth="1"/>
    <col min="10" max="10" width="3.7109375" customWidth="1"/>
    <col min="11" max="11" width="3.42578125" hidden="1" customWidth="1"/>
    <col min="12" max="12" width="9" hidden="1" customWidth="1"/>
    <col min="13" max="13" width="8.85546875" hidden="1" customWidth="1"/>
    <col min="14" max="14" width="9.28515625" hidden="1" customWidth="1"/>
    <col min="15" max="15" width="0" hidden="1" customWidth="1"/>
  </cols>
  <sheetData>
    <row r="1" spans="1:14" ht="54.75" customHeight="1" x14ac:dyDescent="0.2"/>
    <row r="2" spans="1:14" ht="15.75" x14ac:dyDescent="0.25">
      <c r="A2" s="273" t="s">
        <v>63</v>
      </c>
      <c r="B2" s="273"/>
      <c r="C2" s="273"/>
      <c r="D2" s="273"/>
      <c r="E2" s="273"/>
      <c r="F2" s="273"/>
      <c r="G2" s="273"/>
      <c r="H2" s="273"/>
      <c r="I2" s="273"/>
    </row>
    <row r="3" spans="1:14" x14ac:dyDescent="0.2">
      <c r="A3" s="341" t="s">
        <v>64</v>
      </c>
      <c r="B3" s="341"/>
      <c r="C3" s="341"/>
      <c r="D3" s="341"/>
      <c r="E3" s="341"/>
      <c r="F3" s="341"/>
      <c r="G3" s="341"/>
      <c r="H3" s="341"/>
      <c r="I3" s="341"/>
    </row>
    <row r="4" spans="1:14" x14ac:dyDescent="0.2">
      <c r="A4" s="341" t="s">
        <v>71</v>
      </c>
      <c r="B4" s="341"/>
      <c r="C4" s="341"/>
      <c r="D4" s="341"/>
      <c r="E4" s="341"/>
      <c r="F4" s="341"/>
      <c r="G4" s="341"/>
      <c r="H4" s="341"/>
      <c r="I4" s="341"/>
    </row>
    <row r="5" spans="1:14" ht="22.5" customHeight="1" x14ac:dyDescent="0.2"/>
    <row r="6" spans="1:14" ht="17.25" customHeight="1" x14ac:dyDescent="0.25">
      <c r="A6" s="342" t="s">
        <v>72</v>
      </c>
      <c r="B6" s="342"/>
      <c r="C6" s="342"/>
      <c r="D6" s="342"/>
      <c r="E6" s="342"/>
      <c r="F6" s="342"/>
      <c r="G6" s="342"/>
      <c r="H6" s="342"/>
      <c r="I6" s="342"/>
    </row>
    <row r="7" spans="1:14" ht="17.25" customHeight="1" x14ac:dyDescent="0.25">
      <c r="A7" s="342" t="s">
        <v>98</v>
      </c>
      <c r="B7" s="342"/>
      <c r="C7" s="342"/>
      <c r="D7" s="342"/>
      <c r="E7" s="342"/>
      <c r="F7" s="342"/>
      <c r="G7" s="342"/>
      <c r="H7" s="342"/>
      <c r="I7" s="342"/>
    </row>
    <row r="8" spans="1:14" ht="18" customHeight="1" x14ac:dyDescent="0.2">
      <c r="A8" s="343" t="s">
        <v>73</v>
      </c>
      <c r="B8" s="343"/>
      <c r="C8" s="343"/>
      <c r="D8" s="343"/>
      <c r="E8" s="343"/>
      <c r="F8" s="343"/>
      <c r="G8" s="343"/>
      <c r="H8" s="343"/>
      <c r="I8" s="343"/>
    </row>
    <row r="9" spans="1:14" ht="39" customHeight="1" thickBot="1" x14ac:dyDescent="0.25"/>
    <row r="10" spans="1:14" ht="18" customHeight="1" x14ac:dyDescent="0.2">
      <c r="B10" s="326" t="s">
        <v>74</v>
      </c>
      <c r="C10" s="327"/>
      <c r="D10" s="328"/>
      <c r="F10" s="326" t="s">
        <v>75</v>
      </c>
      <c r="G10" s="328"/>
      <c r="H10" s="332" t="s">
        <v>76</v>
      </c>
    </row>
    <row r="11" spans="1:14" ht="18" customHeight="1" thickBot="1" x14ac:dyDescent="0.25">
      <c r="B11" s="329"/>
      <c r="C11" s="330"/>
      <c r="D11" s="331"/>
      <c r="F11" s="329"/>
      <c r="G11" s="331"/>
      <c r="H11" s="333"/>
      <c r="M11" s="1" t="s">
        <v>77</v>
      </c>
    </row>
    <row r="12" spans="1:14" s="57" customFormat="1" ht="15.75" customHeight="1" thickBot="1" x14ac:dyDescent="0.25">
      <c r="A12" s="135" t="s">
        <v>78</v>
      </c>
      <c r="B12" s="132" t="s">
        <v>79</v>
      </c>
      <c r="C12" s="168" t="s">
        <v>80</v>
      </c>
      <c r="D12" s="165" t="s">
        <v>81</v>
      </c>
      <c r="F12" s="141" t="s">
        <v>82</v>
      </c>
      <c r="G12" s="141" t="s">
        <v>83</v>
      </c>
      <c r="H12" s="333"/>
    </row>
    <row r="13" spans="1:14" ht="18.75" customHeight="1" thickBot="1" x14ac:dyDescent="0.25">
      <c r="A13" s="135">
        <v>1</v>
      </c>
      <c r="B13" s="163">
        <v>125</v>
      </c>
      <c r="C13" s="140">
        <v>428</v>
      </c>
      <c r="D13" s="166">
        <v>523</v>
      </c>
      <c r="F13" s="140">
        <v>336</v>
      </c>
      <c r="G13" s="140">
        <v>369</v>
      </c>
      <c r="H13" s="143">
        <f t="shared" ref="H13:H18" si="0">+F13+G13</f>
        <v>705</v>
      </c>
      <c r="L13" s="96"/>
      <c r="M13" s="96">
        <v>401</v>
      </c>
      <c r="N13" s="97"/>
    </row>
    <row r="14" spans="1:14" ht="18.75" customHeight="1" thickBot="1" x14ac:dyDescent="0.25">
      <c r="A14" s="135">
        <v>2</v>
      </c>
      <c r="B14" s="163">
        <v>137</v>
      </c>
      <c r="C14" s="140">
        <v>441</v>
      </c>
      <c r="D14" s="166">
        <v>562</v>
      </c>
      <c r="F14" s="142">
        <v>352</v>
      </c>
      <c r="G14" s="142">
        <v>376</v>
      </c>
      <c r="H14" s="144">
        <f t="shared" si="0"/>
        <v>728</v>
      </c>
      <c r="L14" s="96"/>
      <c r="M14" s="96">
        <v>410</v>
      </c>
      <c r="N14" s="97"/>
    </row>
    <row r="15" spans="1:14" ht="18.75" customHeight="1" thickBot="1" x14ac:dyDescent="0.25">
      <c r="A15" s="135">
        <v>3</v>
      </c>
      <c r="B15" s="163">
        <v>177</v>
      </c>
      <c r="C15" s="140">
        <v>570</v>
      </c>
      <c r="D15" s="166">
        <v>763</v>
      </c>
      <c r="F15" s="139">
        <v>472</v>
      </c>
      <c r="G15" s="139">
        <v>505</v>
      </c>
      <c r="H15" s="145">
        <f t="shared" si="0"/>
        <v>977</v>
      </c>
      <c r="L15" s="96"/>
      <c r="M15" s="96">
        <v>561</v>
      </c>
      <c r="N15" s="97"/>
    </row>
    <row r="16" spans="1:14" ht="18.75" customHeight="1" thickBot="1" x14ac:dyDescent="0.25">
      <c r="A16" s="135">
        <v>4</v>
      </c>
      <c r="B16" s="163">
        <v>158</v>
      </c>
      <c r="C16" s="140">
        <v>591</v>
      </c>
      <c r="D16" s="166">
        <v>773</v>
      </c>
      <c r="F16" s="140">
        <v>488</v>
      </c>
      <c r="G16" s="140">
        <v>483</v>
      </c>
      <c r="H16" s="143">
        <f t="shared" si="0"/>
        <v>971</v>
      </c>
      <c r="L16" s="96"/>
      <c r="M16" s="96">
        <v>525</v>
      </c>
      <c r="N16" s="97"/>
    </row>
    <row r="17" spans="1:20" ht="18.75" customHeight="1" thickBot="1" x14ac:dyDescent="0.25">
      <c r="A17" s="162">
        <v>5</v>
      </c>
      <c r="B17" s="164">
        <v>23</v>
      </c>
      <c r="C17" s="146">
        <v>148</v>
      </c>
      <c r="D17" s="167">
        <v>180</v>
      </c>
      <c r="F17" s="146">
        <v>103</v>
      </c>
      <c r="G17" s="146">
        <v>121</v>
      </c>
      <c r="H17" s="147">
        <f t="shared" si="0"/>
        <v>224</v>
      </c>
      <c r="J17" s="312" t="s">
        <v>84</v>
      </c>
      <c r="L17" s="96"/>
      <c r="M17" s="96">
        <v>179</v>
      </c>
      <c r="N17" s="97"/>
    </row>
    <row r="18" spans="1:20" ht="18.75" customHeight="1" thickBot="1" x14ac:dyDescent="0.25">
      <c r="A18" s="135">
        <v>6</v>
      </c>
      <c r="B18" s="163">
        <v>16</v>
      </c>
      <c r="C18" s="140">
        <v>126</v>
      </c>
      <c r="D18" s="166">
        <v>158</v>
      </c>
      <c r="F18" s="140">
        <v>93</v>
      </c>
      <c r="G18" s="140">
        <v>96</v>
      </c>
      <c r="H18" s="143">
        <f t="shared" si="0"/>
        <v>189</v>
      </c>
      <c r="J18" s="313"/>
      <c r="L18" s="96"/>
      <c r="M18" s="96">
        <v>149</v>
      </c>
      <c r="N18" s="97"/>
    </row>
    <row r="19" spans="1:20" ht="9" customHeight="1" thickBot="1" x14ac:dyDescent="0.25">
      <c r="B19" s="118"/>
      <c r="C19" s="105"/>
      <c r="D19" s="105"/>
      <c r="G19" s="134"/>
      <c r="J19" s="313"/>
    </row>
    <row r="20" spans="1:20" s="3" customFormat="1" ht="13.5" customHeight="1" thickBot="1" x14ac:dyDescent="0.25">
      <c r="A20" s="159" t="s">
        <v>85</v>
      </c>
      <c r="B20" s="160">
        <f>SUM(B13:B19)</f>
        <v>636</v>
      </c>
      <c r="C20" s="160">
        <f>SUM(C13:C19)</f>
        <v>2304</v>
      </c>
      <c r="D20" s="161">
        <f>SUM(D13:D19)</f>
        <v>2959</v>
      </c>
      <c r="E20" s="158"/>
      <c r="F20" s="98">
        <f>SUM(F13:F19)</f>
        <v>1844</v>
      </c>
      <c r="G20" s="99">
        <f>SUM(G13:G19)</f>
        <v>1950</v>
      </c>
      <c r="H20" s="100">
        <f>+H13+H14+H15+H16+H17+H18</f>
        <v>3794</v>
      </c>
      <c r="J20" s="313"/>
      <c r="L20" s="101"/>
      <c r="M20" s="101">
        <f>SUM(M13:M19)</f>
        <v>2225</v>
      </c>
    </row>
    <row r="21" spans="1:20" ht="13.5" thickBot="1" x14ac:dyDescent="0.25">
      <c r="A21" s="5"/>
      <c r="B21" s="104"/>
      <c r="C21" s="105"/>
      <c r="D21" s="105"/>
      <c r="E21" s="102"/>
      <c r="F21" s="315" t="s">
        <v>86</v>
      </c>
      <c r="G21" s="316"/>
      <c r="H21" s="317"/>
      <c r="J21" s="313"/>
      <c r="L21" s="103"/>
      <c r="M21" s="103"/>
    </row>
    <row r="22" spans="1:20" ht="6" customHeight="1" x14ac:dyDescent="0.2">
      <c r="A22" s="5"/>
      <c r="B22" s="104"/>
      <c r="C22" s="105"/>
      <c r="D22" s="105"/>
      <c r="E22" s="106"/>
      <c r="F22" s="5"/>
      <c r="G22" s="107"/>
      <c r="H22" s="107"/>
      <c r="J22" s="313"/>
      <c r="L22" s="103"/>
      <c r="M22" s="108">
        <f>+M20/B33*100</f>
        <v>47.370662124760486</v>
      </c>
      <c r="N22" s="96"/>
    </row>
    <row r="23" spans="1:20" ht="6" customHeight="1" x14ac:dyDescent="0.2">
      <c r="A23" s="5"/>
      <c r="B23" s="104"/>
      <c r="C23" s="105"/>
      <c r="D23" s="105"/>
      <c r="E23" s="106"/>
      <c r="F23" s="318"/>
      <c r="G23" s="319"/>
      <c r="H23" s="322"/>
      <c r="J23" s="313"/>
      <c r="L23" s="103"/>
      <c r="M23" s="103"/>
    </row>
    <row r="24" spans="1:20" ht="6" customHeight="1" thickBot="1" x14ac:dyDescent="0.25">
      <c r="A24" s="5"/>
      <c r="B24" s="118"/>
      <c r="C24" s="105"/>
      <c r="D24" s="105"/>
      <c r="E24" s="109"/>
      <c r="F24" s="320"/>
      <c r="G24" s="321"/>
      <c r="H24" s="323"/>
      <c r="J24" s="313"/>
      <c r="L24" s="103"/>
      <c r="M24" s="103"/>
    </row>
    <row r="25" spans="1:20" ht="13.5" thickBot="1" x14ac:dyDescent="0.25">
      <c r="A25" s="133" t="s">
        <v>87</v>
      </c>
      <c r="B25" s="136">
        <f>+B38*100</f>
        <v>13.540557802852884</v>
      </c>
      <c r="C25" s="137">
        <f>+C38*100</f>
        <v>49.052586757504791</v>
      </c>
      <c r="D25" s="138">
        <f>+D38*100</f>
        <v>62.997658079625296</v>
      </c>
      <c r="F25" s="324" t="s">
        <v>87</v>
      </c>
      <c r="G25" s="325"/>
      <c r="H25" s="110">
        <f>+H20/B33*100</f>
        <v>80.774962742175859</v>
      </c>
      <c r="J25" s="314"/>
      <c r="L25" s="103"/>
      <c r="M25" s="103"/>
    </row>
    <row r="26" spans="1:20" x14ac:dyDescent="0.2">
      <c r="A26" s="94"/>
      <c r="B26" s="111"/>
      <c r="C26" s="111"/>
      <c r="D26" s="111"/>
      <c r="J26" s="103"/>
      <c r="L26" s="103"/>
      <c r="M26" s="103"/>
    </row>
    <row r="27" spans="1:20" x14ac:dyDescent="0.2">
      <c r="A27" s="94"/>
      <c r="B27" s="130"/>
      <c r="C27" s="130"/>
      <c r="D27" s="130"/>
      <c r="G27" s="5"/>
      <c r="H27" s="112"/>
    </row>
    <row r="28" spans="1:20" x14ac:dyDescent="0.2">
      <c r="B28" s="131"/>
      <c r="C28" s="131"/>
      <c r="D28" s="131"/>
      <c r="S28" s="2"/>
      <c r="T28" s="2"/>
    </row>
    <row r="29" spans="1:20" ht="13.5" thickBot="1" x14ac:dyDescent="0.25">
      <c r="B29" s="21"/>
      <c r="C29" s="113"/>
      <c r="D29" s="113"/>
      <c r="I29" s="114"/>
      <c r="S29" s="21"/>
      <c r="T29" s="96"/>
    </row>
    <row r="30" spans="1:20" ht="13.5" thickBot="1" x14ac:dyDescent="0.25">
      <c r="A30" s="155" t="s">
        <v>88</v>
      </c>
      <c r="B30" s="156"/>
      <c r="C30" s="157"/>
      <c r="D30" s="113"/>
      <c r="F30" s="334" t="s">
        <v>89</v>
      </c>
      <c r="G30" s="335"/>
      <c r="H30" s="336"/>
      <c r="I30" s="115"/>
      <c r="S30" s="21"/>
      <c r="T30" s="96"/>
    </row>
    <row r="31" spans="1:20" x14ac:dyDescent="0.2">
      <c r="A31" s="152" t="s">
        <v>82</v>
      </c>
      <c r="B31" s="153">
        <v>2279</v>
      </c>
      <c r="C31" s="113"/>
      <c r="D31" s="113"/>
      <c r="F31" s="148"/>
      <c r="G31" s="116"/>
      <c r="H31" s="149"/>
      <c r="I31" s="117"/>
      <c r="S31" s="21"/>
      <c r="T31" s="96"/>
    </row>
    <row r="32" spans="1:20" ht="12.75" customHeight="1" x14ac:dyDescent="0.2">
      <c r="A32" s="152" t="s">
        <v>83</v>
      </c>
      <c r="B32" s="153">
        <v>2418</v>
      </c>
      <c r="C32" s="113"/>
      <c r="D32" s="113"/>
      <c r="F32" s="337" t="s">
        <v>90</v>
      </c>
      <c r="G32" s="338"/>
      <c r="H32" s="150">
        <v>3866</v>
      </c>
      <c r="I32" s="17"/>
      <c r="S32" s="21"/>
      <c r="T32" s="96"/>
    </row>
    <row r="33" spans="1:20" ht="13.5" thickBot="1" x14ac:dyDescent="0.25">
      <c r="A33" s="154" t="s">
        <v>91</v>
      </c>
      <c r="B33" s="69">
        <f>SUM(B31:B32)</f>
        <v>4697</v>
      </c>
      <c r="C33" s="113"/>
      <c r="D33" s="113"/>
      <c r="F33" s="339" t="s">
        <v>92</v>
      </c>
      <c r="G33" s="340"/>
      <c r="H33" s="151">
        <v>82.34</v>
      </c>
      <c r="I33" s="5"/>
      <c r="N33">
        <f>2968/3987</f>
        <v>0.74441936292952093</v>
      </c>
      <c r="S33" s="21"/>
      <c r="T33" s="96"/>
    </row>
    <row r="34" spans="1:20" x14ac:dyDescent="0.2">
      <c r="D34" s="113"/>
      <c r="F34" s="119"/>
      <c r="G34" s="120"/>
      <c r="H34" s="112"/>
      <c r="I34" s="121"/>
      <c r="N34" s="122">
        <f>+N33*100</f>
        <v>74.441936292952093</v>
      </c>
      <c r="S34" s="21"/>
      <c r="T34" s="96"/>
    </row>
    <row r="35" spans="1:20" hidden="1" x14ac:dyDescent="0.2">
      <c r="S35" s="21"/>
      <c r="T35" s="96"/>
    </row>
    <row r="36" spans="1:20" hidden="1" x14ac:dyDescent="0.2">
      <c r="S36" s="21"/>
      <c r="T36" s="96"/>
    </row>
    <row r="37" spans="1:20" hidden="1" x14ac:dyDescent="0.2">
      <c r="S37" s="21"/>
      <c r="T37" s="96"/>
    </row>
    <row r="38" spans="1:20" hidden="1" x14ac:dyDescent="0.2">
      <c r="B38" s="113">
        <f>+B20/B33</f>
        <v>0.13540557802852884</v>
      </c>
      <c r="C38" s="113">
        <f>+C20/B33</f>
        <v>0.4905258675750479</v>
      </c>
      <c r="D38" s="113">
        <f>+D20/B33</f>
        <v>0.62997658079625296</v>
      </c>
      <c r="S38" s="21"/>
      <c r="T38" s="96"/>
    </row>
    <row r="39" spans="1:20" hidden="1" x14ac:dyDescent="0.2">
      <c r="B39" s="123"/>
      <c r="C39" s="113"/>
      <c r="D39" s="113"/>
      <c r="H39" s="124" t="e">
        <f>+#REF!/B33</f>
        <v>#REF!</v>
      </c>
      <c r="S39" s="21"/>
      <c r="T39" s="96"/>
    </row>
    <row r="40" spans="1:20" hidden="1" x14ac:dyDescent="0.2">
      <c r="S40" s="21"/>
      <c r="T40" s="96"/>
    </row>
    <row r="41" spans="1:20" hidden="1" x14ac:dyDescent="0.2">
      <c r="H41" s="124" t="e">
        <f>+#REF!/N22</f>
        <v>#REF!</v>
      </c>
      <c r="S41" s="21"/>
      <c r="T41" s="96"/>
    </row>
    <row r="42" spans="1:20" hidden="1" x14ac:dyDescent="0.2">
      <c r="S42" s="21"/>
      <c r="T42" s="96"/>
    </row>
    <row r="43" spans="1:20" hidden="1" x14ac:dyDescent="0.2">
      <c r="S43" s="21"/>
      <c r="T43" s="96"/>
    </row>
    <row r="44" spans="1:20" hidden="1" x14ac:dyDescent="0.2">
      <c r="S44" s="21"/>
      <c r="T44" s="96"/>
    </row>
    <row r="45" spans="1:20" hidden="1" x14ac:dyDescent="0.2">
      <c r="S45" s="21"/>
      <c r="T45" s="96"/>
    </row>
    <row r="46" spans="1:20" hidden="1" x14ac:dyDescent="0.2">
      <c r="S46" s="21"/>
      <c r="T46" s="96"/>
    </row>
    <row r="47" spans="1:20" hidden="1" x14ac:dyDescent="0.2">
      <c r="S47" s="21"/>
      <c r="T47" s="96"/>
    </row>
    <row r="48" spans="1:20" hidden="1" x14ac:dyDescent="0.2">
      <c r="B48" s="122">
        <f>912*6</f>
        <v>5472</v>
      </c>
      <c r="S48" s="21"/>
      <c r="T48" s="96"/>
    </row>
    <row r="49" spans="2:20" hidden="1" x14ac:dyDescent="0.2">
      <c r="S49" s="21"/>
      <c r="T49" s="96"/>
    </row>
    <row r="50" spans="2:20" hidden="1" x14ac:dyDescent="0.2">
      <c r="B50">
        <f>187*6</f>
        <v>1122</v>
      </c>
      <c r="S50" s="21"/>
      <c r="T50" s="96"/>
    </row>
    <row r="51" spans="2:20" hidden="1" x14ac:dyDescent="0.2">
      <c r="B51">
        <f>145*30</f>
        <v>4350</v>
      </c>
      <c r="S51" s="21"/>
      <c r="T51" s="96"/>
    </row>
    <row r="52" spans="2:20" hidden="1" x14ac:dyDescent="0.2">
      <c r="S52" s="21"/>
      <c r="T52" s="96"/>
    </row>
    <row r="53" spans="2:20" hidden="1" x14ac:dyDescent="0.2">
      <c r="S53" s="21"/>
      <c r="T53" s="96"/>
    </row>
    <row r="54" spans="2:20" x14ac:dyDescent="0.2">
      <c r="S54" s="21"/>
      <c r="T54" s="96"/>
    </row>
    <row r="55" spans="2:20" x14ac:dyDescent="0.2">
      <c r="S55" s="113"/>
    </row>
    <row r="56" spans="2:20" x14ac:dyDescent="0.2">
      <c r="S56" s="113"/>
    </row>
    <row r="57" spans="2:20" x14ac:dyDescent="0.2">
      <c r="S57" s="113"/>
    </row>
  </sheetData>
  <mergeCells count="17">
    <mergeCell ref="F33:G33"/>
    <mergeCell ref="A2:I2"/>
    <mergeCell ref="A3:I3"/>
    <mergeCell ref="A4:I4"/>
    <mergeCell ref="A6:I6"/>
    <mergeCell ref="A7:I7"/>
    <mergeCell ref="A8:I8"/>
    <mergeCell ref="B10:D11"/>
    <mergeCell ref="F10:G11"/>
    <mergeCell ref="H10:H12"/>
    <mergeCell ref="F30:H30"/>
    <mergeCell ref="F32:G32"/>
    <mergeCell ref="J17:J25"/>
    <mergeCell ref="F21:H21"/>
    <mergeCell ref="F23:G24"/>
    <mergeCell ref="H23:H24"/>
    <mergeCell ref="F25:G25"/>
  </mergeCells>
  <phoneticPr fontId="4" type="noConversion"/>
  <pageMargins left="0.75" right="0.75" top="1" bottom="1" header="0.5" footer="0.5"/>
  <pageSetup paperSize="9" orientation="portrait" verticalDpi="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7"/>
  <sheetViews>
    <sheetView workbookViewId="0">
      <selection activeCell="F19" sqref="F19"/>
    </sheetView>
  </sheetViews>
  <sheetFormatPr defaultRowHeight="12.75" x14ac:dyDescent="0.2"/>
  <cols>
    <col min="1" max="1" width="14.85546875" customWidth="1"/>
    <col min="2" max="2" width="10" bestFit="1" customWidth="1"/>
    <col min="3" max="3" width="12.85546875" customWidth="1"/>
    <col min="4" max="4" width="10" bestFit="1" customWidth="1"/>
    <col min="5" max="5" width="14.85546875" customWidth="1"/>
    <col min="6" max="6" width="10" bestFit="1" customWidth="1"/>
    <col min="8" max="8" width="16.42578125" customWidth="1"/>
    <col min="9" max="9" width="10" bestFit="1" customWidth="1"/>
  </cols>
  <sheetData>
    <row r="2" spans="1:9" ht="6" customHeight="1" x14ac:dyDescent="0.2"/>
    <row r="3" spans="1:9" x14ac:dyDescent="0.2">
      <c r="A3" s="3" t="s">
        <v>93</v>
      </c>
      <c r="B3" s="113" t="e">
        <f>'TOT GENERALE'!D8:E8</f>
        <v>#VALUE!</v>
      </c>
      <c r="C3" s="3" t="s">
        <v>94</v>
      </c>
      <c r="D3" t="e">
        <f>'TOT GENERALE'!L8:N8</f>
        <v>#VALUE!</v>
      </c>
      <c r="E3" s="3" t="s">
        <v>95</v>
      </c>
      <c r="F3" t="e">
        <f>'TOT GENERALE'!U8:W8</f>
        <v>#VALUE!</v>
      </c>
      <c r="H3" s="3" t="s">
        <v>96</v>
      </c>
      <c r="I3" s="125" t="e">
        <f>+B3+D3+F3</f>
        <v>#VALUE!</v>
      </c>
    </row>
    <row r="8" spans="1:9" x14ac:dyDescent="0.2">
      <c r="A8" s="126" t="s">
        <v>97</v>
      </c>
      <c r="B8" s="23">
        <v>1463</v>
      </c>
      <c r="C8" s="23">
        <v>962</v>
      </c>
      <c r="D8" s="23">
        <v>710</v>
      </c>
      <c r="E8" s="23">
        <v>338</v>
      </c>
    </row>
    <row r="9" spans="1:9" x14ac:dyDescent="0.2">
      <c r="A9" s="118">
        <v>1</v>
      </c>
      <c r="B9" s="127">
        <f>+B8/A9</f>
        <v>1463</v>
      </c>
      <c r="C9" s="127">
        <f>+C8/A9</f>
        <v>962</v>
      </c>
      <c r="D9" s="127">
        <f>+D8/A9</f>
        <v>710</v>
      </c>
      <c r="E9" s="128">
        <f>+E8/A9</f>
        <v>338</v>
      </c>
    </row>
    <row r="10" spans="1:9" x14ac:dyDescent="0.2">
      <c r="A10" s="118">
        <v>2</v>
      </c>
      <c r="B10" s="127">
        <f>+B9/A10</f>
        <v>731.5</v>
      </c>
      <c r="C10" s="127">
        <f t="shared" ref="C10:C19" si="0">+C9/A10</f>
        <v>481</v>
      </c>
      <c r="D10" s="127">
        <f t="shared" ref="D10:D19" si="1">+D9/A10</f>
        <v>355</v>
      </c>
      <c r="E10" s="128">
        <f t="shared" ref="E10:E19" si="2">+E9/A10</f>
        <v>169</v>
      </c>
    </row>
    <row r="11" spans="1:9" x14ac:dyDescent="0.2">
      <c r="A11" s="118">
        <v>3</v>
      </c>
      <c r="B11" s="127">
        <f t="shared" ref="B11:B19" si="3">+B10/A11</f>
        <v>243.83333333333334</v>
      </c>
      <c r="C11" s="127">
        <f t="shared" si="0"/>
        <v>160.33333333333334</v>
      </c>
      <c r="D11" s="128">
        <f t="shared" si="1"/>
        <v>118.33333333333333</v>
      </c>
      <c r="E11" s="128">
        <f t="shared" si="2"/>
        <v>56.333333333333336</v>
      </c>
    </row>
    <row r="12" spans="1:9" x14ac:dyDescent="0.2">
      <c r="A12" s="118">
        <v>4</v>
      </c>
      <c r="B12" s="127">
        <f t="shared" si="3"/>
        <v>60.958333333333336</v>
      </c>
      <c r="C12" s="128">
        <f t="shared" si="0"/>
        <v>40.083333333333336</v>
      </c>
      <c r="D12" s="128">
        <f t="shared" si="1"/>
        <v>29.583333333333332</v>
      </c>
      <c r="E12" s="128">
        <f t="shared" si="2"/>
        <v>14.083333333333334</v>
      </c>
    </row>
    <row r="13" spans="1:9" x14ac:dyDescent="0.2">
      <c r="A13" s="118">
        <v>5</v>
      </c>
      <c r="B13" s="127">
        <f t="shared" si="3"/>
        <v>12.191666666666666</v>
      </c>
      <c r="C13" s="128">
        <f t="shared" si="0"/>
        <v>8.0166666666666675</v>
      </c>
      <c r="D13" s="128">
        <f t="shared" si="1"/>
        <v>5.9166666666666661</v>
      </c>
      <c r="E13" s="128">
        <f t="shared" si="2"/>
        <v>2.8166666666666669</v>
      </c>
    </row>
    <row r="14" spans="1:9" x14ac:dyDescent="0.2">
      <c r="A14" s="118">
        <v>6</v>
      </c>
      <c r="B14" s="127">
        <f t="shared" si="3"/>
        <v>2.0319444444444446</v>
      </c>
      <c r="C14" s="128">
        <f t="shared" si="0"/>
        <v>1.3361111111111112</v>
      </c>
      <c r="D14" s="128">
        <f t="shared" si="1"/>
        <v>0.98611111111111105</v>
      </c>
      <c r="E14" s="128">
        <f t="shared" si="2"/>
        <v>0.4694444444444445</v>
      </c>
    </row>
    <row r="15" spans="1:9" x14ac:dyDescent="0.2">
      <c r="A15" s="118">
        <v>7</v>
      </c>
      <c r="B15" s="128">
        <f t="shared" si="3"/>
        <v>0.2902777777777778</v>
      </c>
      <c r="C15" s="128">
        <f t="shared" si="0"/>
        <v>0.19087301587301589</v>
      </c>
      <c r="D15" s="128">
        <f t="shared" si="1"/>
        <v>0.14087301587301587</v>
      </c>
      <c r="E15" s="128">
        <f t="shared" si="2"/>
        <v>6.7063492063492075E-2</v>
      </c>
    </row>
    <row r="16" spans="1:9" x14ac:dyDescent="0.2">
      <c r="A16" s="118">
        <v>8</v>
      </c>
      <c r="B16" s="128">
        <f t="shared" si="3"/>
        <v>3.6284722222222225E-2</v>
      </c>
      <c r="C16" s="128">
        <f t="shared" si="0"/>
        <v>2.3859126984126986E-2</v>
      </c>
      <c r="D16" s="128">
        <f t="shared" si="1"/>
        <v>1.7609126984126984E-2</v>
      </c>
      <c r="E16" s="128">
        <f t="shared" si="2"/>
        <v>8.3829365079365094E-3</v>
      </c>
    </row>
    <row r="17" spans="1:9" x14ac:dyDescent="0.2">
      <c r="A17" s="118">
        <v>9</v>
      </c>
      <c r="B17" s="128">
        <f t="shared" si="3"/>
        <v>4.0316358024691358E-3</v>
      </c>
      <c r="C17" s="128">
        <f t="shared" si="0"/>
        <v>2.6510141093474427E-3</v>
      </c>
      <c r="D17" s="128">
        <f t="shared" si="1"/>
        <v>1.9565696649029981E-3</v>
      </c>
      <c r="E17" s="128">
        <f t="shared" si="2"/>
        <v>9.3143738977072331E-4</v>
      </c>
    </row>
    <row r="18" spans="1:9" x14ac:dyDescent="0.2">
      <c r="A18" s="118">
        <v>10</v>
      </c>
      <c r="B18" s="128">
        <f t="shared" si="3"/>
        <v>4.0316358024691356E-4</v>
      </c>
      <c r="C18" s="128">
        <f t="shared" si="0"/>
        <v>2.6510141093474425E-4</v>
      </c>
      <c r="D18" s="128">
        <f t="shared" si="1"/>
        <v>1.9565696649029982E-4</v>
      </c>
      <c r="E18" s="128">
        <f t="shared" si="2"/>
        <v>9.3143738977072337E-5</v>
      </c>
    </row>
    <row r="19" spans="1:9" x14ac:dyDescent="0.2">
      <c r="A19" s="118">
        <v>11</v>
      </c>
      <c r="B19" s="128">
        <f t="shared" si="3"/>
        <v>3.6651234567901234E-5</v>
      </c>
      <c r="C19" s="128">
        <f t="shared" si="0"/>
        <v>2.4100128266794931E-5</v>
      </c>
      <c r="D19" s="128">
        <f t="shared" si="1"/>
        <v>1.7786996953663621E-5</v>
      </c>
      <c r="E19" s="128">
        <f t="shared" si="2"/>
        <v>8.467612634279304E-6</v>
      </c>
      <c r="I19" s="113">
        <v>187</v>
      </c>
    </row>
    <row r="20" spans="1:9" x14ac:dyDescent="0.2">
      <c r="A20" s="118">
        <v>12</v>
      </c>
      <c r="B20" s="129"/>
      <c r="I20" s="113">
        <v>41.32</v>
      </c>
    </row>
    <row r="21" spans="1:9" x14ac:dyDescent="0.2">
      <c r="A21" s="118">
        <v>13</v>
      </c>
      <c r="B21" s="129"/>
      <c r="I21" s="113"/>
    </row>
    <row r="22" spans="1:9" x14ac:dyDescent="0.2">
      <c r="A22" s="118">
        <v>14</v>
      </c>
      <c r="B22" s="129"/>
      <c r="I22" s="113">
        <f>SUM(I19:I21)</f>
        <v>228.32</v>
      </c>
    </row>
    <row r="23" spans="1:9" x14ac:dyDescent="0.2">
      <c r="A23" s="118">
        <v>15</v>
      </c>
      <c r="B23" s="129"/>
      <c r="I23" s="113"/>
    </row>
    <row r="24" spans="1:9" x14ac:dyDescent="0.2">
      <c r="A24" s="118">
        <v>16</v>
      </c>
      <c r="I24" s="113">
        <v>145</v>
      </c>
    </row>
    <row r="25" spans="1:9" x14ac:dyDescent="0.2">
      <c r="I25" s="113">
        <v>41.32</v>
      </c>
    </row>
    <row r="26" spans="1:9" x14ac:dyDescent="0.2">
      <c r="I26" s="113"/>
    </row>
    <row r="27" spans="1:9" x14ac:dyDescent="0.2">
      <c r="I27" s="125">
        <f>SUM(I24:I26)</f>
        <v>186.32</v>
      </c>
    </row>
  </sheetData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11</vt:i4>
      </vt:variant>
      <vt:variant>
        <vt:lpstr>Intervalli denominati</vt:lpstr>
      </vt:variant>
      <vt:variant>
        <vt:i4>3</vt:i4>
      </vt:variant>
    </vt:vector>
  </HeadingPairs>
  <TitlesOfParts>
    <vt:vector size="14" baseType="lpstr">
      <vt:lpstr>SEZIONE 1</vt:lpstr>
      <vt:lpstr>SEZIONE 2</vt:lpstr>
      <vt:lpstr>SEZIONE 3</vt:lpstr>
      <vt:lpstr>SEZIONE 4</vt:lpstr>
      <vt:lpstr>SEZIONE 5</vt:lpstr>
      <vt:lpstr>SEZIONE 6</vt:lpstr>
      <vt:lpstr>ELETTI</vt:lpstr>
      <vt:lpstr>CIFRE ELETTORALI</vt:lpstr>
      <vt:lpstr>TOT GENERALE</vt:lpstr>
      <vt:lpstr>Tab AFFLUSSO</vt:lpstr>
      <vt:lpstr>RIPARTIZIONE SEGGI</vt:lpstr>
      <vt:lpstr>ELETTI!Area_stampa</vt:lpstr>
      <vt:lpstr>'Tab AFFLUSSO'!Area_stampa</vt:lpstr>
      <vt:lpstr>'TOT GENERALE'!Area_stampa</vt:lpstr>
    </vt:vector>
  </TitlesOfParts>
  <Company>COMUNE DI CAPISTRELLO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Comune Di Capistrello</dc:creator>
  <cp:lastModifiedBy>COMUNE</cp:lastModifiedBy>
  <cp:lastPrinted>2019-05-27T16:12:55Z</cp:lastPrinted>
  <dcterms:created xsi:type="dcterms:W3CDTF">2006-05-29T14:41:36Z</dcterms:created>
  <dcterms:modified xsi:type="dcterms:W3CDTF">2019-05-27T16:17:11Z</dcterms:modified>
</cp:coreProperties>
</file>